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15" yWindow="8595" windowWidth="15600" windowHeight="4275" tabRatio="601" firstSheet="2" activeTab="2"/>
  </bookViews>
  <sheets>
    <sheet name="version control" sheetId="30" r:id="rId1"/>
    <sheet name="Guidance" sheetId="28" r:id="rId2"/>
    <sheet name="Option summary" sheetId="29" r:id="rId3"/>
    <sheet name="Fixed data" sheetId="20" r:id="rId4"/>
    <sheet name="Baseline scenario" sheetId="10" r:id="rId5"/>
    <sheet name="Workings baseline" sheetId="27" r:id="rId6"/>
    <sheet name="Option 1" sheetId="31" r:id="rId7"/>
    <sheet name="Workings 1" sheetId="32" r:id="rId8"/>
    <sheet name="Option 2" sheetId="33" r:id="rId9"/>
    <sheet name="Workings 2" sheetId="35" r:id="rId10"/>
    <sheet name="Sheet1" sheetId="34" r:id="rId11"/>
  </sheets>
  <calcPr calcId="145621"/>
</workbook>
</file>

<file path=xl/calcChain.xml><?xml version="1.0" encoding="utf-8"?>
<calcChain xmlns="http://schemas.openxmlformats.org/spreadsheetml/2006/main">
  <c r="C28" i="29" l="1"/>
  <c r="C30" i="29" l="1"/>
  <c r="C29" i="29"/>
  <c r="D11" i="29"/>
  <c r="D10" i="29"/>
  <c r="D9" i="29"/>
  <c r="S88" i="33" l="1"/>
  <c r="S67" i="33" s="1"/>
  <c r="G89" i="33"/>
  <c r="T13" i="33"/>
  <c r="AF13" i="33" s="1"/>
  <c r="S13" i="33"/>
  <c r="S18" i="33" s="1"/>
  <c r="H13" i="33"/>
  <c r="G13" i="33"/>
  <c r="Q67" i="33"/>
  <c r="AA88" i="33"/>
  <c r="AK88" i="33" s="1"/>
  <c r="R88" i="33"/>
  <c r="T88" i="33" s="1"/>
  <c r="T67" i="33" s="1"/>
  <c r="AD13" i="33"/>
  <c r="AP13" i="33" s="1"/>
  <c r="AP18" i="33" s="1"/>
  <c r="AC13" i="33"/>
  <c r="AO13" i="33" s="1"/>
  <c r="AO18" i="33" s="1"/>
  <c r="Q89" i="33"/>
  <c r="W68" i="33" s="1"/>
  <c r="W67" i="33"/>
  <c r="X67" i="33"/>
  <c r="BD87" i="33"/>
  <c r="BD66" i="33" s="1"/>
  <c r="BC87" i="33"/>
  <c r="BB87" i="33"/>
  <c r="BB66" i="33" s="1"/>
  <c r="BA87" i="33"/>
  <c r="BA66" i="33" s="1"/>
  <c r="AZ87" i="33"/>
  <c r="AZ66" i="33" s="1"/>
  <c r="AY87" i="33"/>
  <c r="AX87" i="33"/>
  <c r="AX66" i="33" s="1"/>
  <c r="AW87" i="33"/>
  <c r="AW66" i="33" s="1"/>
  <c r="AV87" i="33"/>
  <c r="AV66" i="33" s="1"/>
  <c r="AU87" i="33"/>
  <c r="AT87" i="33"/>
  <c r="AT66" i="33" s="1"/>
  <c r="AS87" i="33"/>
  <c r="AS66" i="33" s="1"/>
  <c r="AR87" i="33"/>
  <c r="AR66" i="33" s="1"/>
  <c r="AQ87" i="33"/>
  <c r="AP87" i="33"/>
  <c r="AP66" i="33" s="1"/>
  <c r="AO87" i="33"/>
  <c r="AO66" i="33" s="1"/>
  <c r="AN87" i="33"/>
  <c r="AN66" i="33" s="1"/>
  <c r="AM87" i="33"/>
  <c r="AL87" i="33"/>
  <c r="AL66" i="33" s="1"/>
  <c r="AK87" i="33"/>
  <c r="AK66" i="33" s="1"/>
  <c r="AJ87" i="33"/>
  <c r="AJ66" i="33" s="1"/>
  <c r="AI87" i="33"/>
  <c r="AH87" i="33"/>
  <c r="AH66" i="33" s="1"/>
  <c r="AG87" i="33"/>
  <c r="AG66" i="33" s="1"/>
  <c r="AF87" i="33"/>
  <c r="AF66" i="33" s="1"/>
  <c r="AE87" i="33"/>
  <c r="AD87" i="33"/>
  <c r="AD66" i="33" s="1"/>
  <c r="AC87" i="33"/>
  <c r="AC66" i="33" s="1"/>
  <c r="AB87" i="33"/>
  <c r="AB66" i="33" s="1"/>
  <c r="AA87" i="33"/>
  <c r="Z87" i="33"/>
  <c r="Y87" i="33"/>
  <c r="Y66" i="33" s="1"/>
  <c r="X87" i="33"/>
  <c r="X66" i="33" s="1"/>
  <c r="W87" i="33"/>
  <c r="V87" i="33"/>
  <c r="V66" i="33" s="1"/>
  <c r="U87" i="33"/>
  <c r="U66" i="33" s="1"/>
  <c r="T87" i="33"/>
  <c r="T66" i="33" s="1"/>
  <c r="S87" i="33"/>
  <c r="R87" i="33"/>
  <c r="R66" i="33" s="1"/>
  <c r="Q87" i="33"/>
  <c r="Q66" i="33" s="1"/>
  <c r="P87" i="33"/>
  <c r="P66" i="33" s="1"/>
  <c r="O87" i="33"/>
  <c r="N87" i="33"/>
  <c r="N66" i="33" s="1"/>
  <c r="M87" i="33"/>
  <c r="M66" i="33" s="1"/>
  <c r="L87" i="33"/>
  <c r="K87" i="33"/>
  <c r="J87" i="33"/>
  <c r="J66" i="33" s="1"/>
  <c r="I87" i="33"/>
  <c r="I66" i="33" s="1"/>
  <c r="H87" i="33"/>
  <c r="G87" i="33"/>
  <c r="F87" i="33"/>
  <c r="F66" i="33" s="1"/>
  <c r="E87" i="33"/>
  <c r="E66" i="33" s="1"/>
  <c r="BD79" i="33"/>
  <c r="BC79" i="33"/>
  <c r="BB79" i="33"/>
  <c r="BA79" i="33"/>
  <c r="AZ79" i="33"/>
  <c r="AY79" i="33"/>
  <c r="AX79" i="33"/>
  <c r="AW79" i="33"/>
  <c r="AV79" i="33"/>
  <c r="AU79" i="33"/>
  <c r="AT79" i="33"/>
  <c r="AS79" i="33"/>
  <c r="AR79" i="33"/>
  <c r="AQ79" i="33"/>
  <c r="AP79" i="33"/>
  <c r="AO79" i="33"/>
  <c r="AN79" i="33"/>
  <c r="AM79" i="33"/>
  <c r="AL79" i="33"/>
  <c r="AK79" i="33"/>
  <c r="AJ79" i="33"/>
  <c r="AI79" i="33"/>
  <c r="AH79" i="33"/>
  <c r="AG79" i="33"/>
  <c r="AF79" i="33"/>
  <c r="AE79" i="33"/>
  <c r="AD79" i="33"/>
  <c r="AC79" i="33"/>
  <c r="AB79" i="33"/>
  <c r="AA79" i="33"/>
  <c r="Z79" i="33"/>
  <c r="Y79" i="33"/>
  <c r="X79" i="33"/>
  <c r="W79" i="33"/>
  <c r="V79" i="33"/>
  <c r="U79" i="33"/>
  <c r="T79" i="33"/>
  <c r="S79" i="33"/>
  <c r="R79" i="33"/>
  <c r="Q79" i="33"/>
  <c r="P79" i="33"/>
  <c r="O79" i="33"/>
  <c r="N79" i="33"/>
  <c r="M79" i="33"/>
  <c r="L79" i="33"/>
  <c r="K79" i="33"/>
  <c r="J79" i="33"/>
  <c r="I79" i="33"/>
  <c r="H79" i="33"/>
  <c r="G79" i="33"/>
  <c r="F79" i="33"/>
  <c r="E79" i="33"/>
  <c r="BD78" i="33"/>
  <c r="BC78" i="33"/>
  <c r="BB78" i="33"/>
  <c r="BA78" i="33"/>
  <c r="AZ78" i="33"/>
  <c r="AY78" i="33"/>
  <c r="AX78" i="33"/>
  <c r="AW78" i="33"/>
  <c r="AV78" i="33"/>
  <c r="AU78" i="33"/>
  <c r="AT78" i="33"/>
  <c r="AS78" i="33"/>
  <c r="AR78" i="33"/>
  <c r="AQ78" i="33"/>
  <c r="AP78" i="33"/>
  <c r="AO78" i="33"/>
  <c r="AN78" i="33"/>
  <c r="AM78" i="33"/>
  <c r="AL78" i="33"/>
  <c r="AK78" i="33"/>
  <c r="AJ78" i="33"/>
  <c r="AI78" i="33"/>
  <c r="AH78" i="33"/>
  <c r="AG78" i="33"/>
  <c r="AF78" i="33"/>
  <c r="AE78" i="33"/>
  <c r="AD78" i="33"/>
  <c r="AC78" i="33"/>
  <c r="AB78" i="33"/>
  <c r="AA78" i="33"/>
  <c r="Z78" i="33"/>
  <c r="Y78" i="33"/>
  <c r="X78" i="33"/>
  <c r="W78" i="33"/>
  <c r="V78" i="33"/>
  <c r="U78" i="33"/>
  <c r="T78" i="33"/>
  <c r="S78" i="33"/>
  <c r="R78" i="33"/>
  <c r="Q78" i="33"/>
  <c r="P78" i="33"/>
  <c r="O78" i="33"/>
  <c r="N78" i="33"/>
  <c r="M78" i="33"/>
  <c r="L78" i="33"/>
  <c r="K78" i="33"/>
  <c r="J78" i="33"/>
  <c r="I78" i="33"/>
  <c r="H78" i="33"/>
  <c r="G78" i="33"/>
  <c r="F78" i="33"/>
  <c r="E78" i="33"/>
  <c r="BD72" i="33"/>
  <c r="BC72" i="33"/>
  <c r="BB72" i="33"/>
  <c r="BA72" i="33"/>
  <c r="AZ72" i="33"/>
  <c r="AY72" i="33"/>
  <c r="AX72" i="33"/>
  <c r="AW72" i="33"/>
  <c r="AV72" i="33"/>
  <c r="AU72" i="33"/>
  <c r="AT72" i="33"/>
  <c r="AS72" i="33"/>
  <c r="AR72" i="33"/>
  <c r="AQ72" i="33"/>
  <c r="AP72" i="33"/>
  <c r="AO72" i="33"/>
  <c r="AN72" i="33"/>
  <c r="AM72" i="33"/>
  <c r="AL72" i="33"/>
  <c r="AK72" i="33"/>
  <c r="AJ72" i="33"/>
  <c r="AI72" i="33"/>
  <c r="AH72" i="33"/>
  <c r="AG72" i="33"/>
  <c r="AF72" i="33"/>
  <c r="AE72" i="33"/>
  <c r="AD72" i="33"/>
  <c r="AC72" i="33"/>
  <c r="AB72" i="33"/>
  <c r="AA72" i="33"/>
  <c r="Z72" i="33"/>
  <c r="Y72" i="33"/>
  <c r="X72" i="33"/>
  <c r="W72" i="33"/>
  <c r="V72" i="33"/>
  <c r="U72" i="33"/>
  <c r="T72" i="33"/>
  <c r="S72" i="33"/>
  <c r="R72" i="33"/>
  <c r="Q72" i="33"/>
  <c r="P72" i="33"/>
  <c r="O72" i="33"/>
  <c r="N72" i="33"/>
  <c r="M72" i="33"/>
  <c r="L72" i="33"/>
  <c r="K72" i="33"/>
  <c r="J72" i="33"/>
  <c r="I72" i="33"/>
  <c r="H72" i="33"/>
  <c r="G72" i="33"/>
  <c r="F72" i="33"/>
  <c r="E72" i="33"/>
  <c r="BD71" i="33"/>
  <c r="BC71" i="33"/>
  <c r="BB71" i="33"/>
  <c r="BA71" i="33"/>
  <c r="AZ71" i="33"/>
  <c r="AY71" i="33"/>
  <c r="AX71" i="33"/>
  <c r="AW71" i="33"/>
  <c r="AV71" i="33"/>
  <c r="AU71" i="33"/>
  <c r="AT71" i="33"/>
  <c r="AS71" i="33"/>
  <c r="AR71" i="33"/>
  <c r="AQ71" i="33"/>
  <c r="AP71" i="33"/>
  <c r="AO71" i="33"/>
  <c r="AN71" i="33"/>
  <c r="AM71" i="33"/>
  <c r="AL71" i="33"/>
  <c r="AK71" i="33"/>
  <c r="AJ71" i="33"/>
  <c r="AI71" i="33"/>
  <c r="AH71" i="33"/>
  <c r="AG71" i="33"/>
  <c r="AF71" i="33"/>
  <c r="AE71" i="33"/>
  <c r="AD71" i="33"/>
  <c r="AC71" i="33"/>
  <c r="AB71" i="33"/>
  <c r="AA71" i="33"/>
  <c r="Z71" i="33"/>
  <c r="Y71" i="33"/>
  <c r="X71" i="33"/>
  <c r="W71" i="33"/>
  <c r="V71" i="33"/>
  <c r="U71" i="33"/>
  <c r="T71" i="33"/>
  <c r="S71" i="33"/>
  <c r="R71" i="33"/>
  <c r="Q71" i="33"/>
  <c r="P71" i="33"/>
  <c r="O71" i="33"/>
  <c r="N71" i="33"/>
  <c r="M71" i="33"/>
  <c r="L71" i="33"/>
  <c r="K71" i="33"/>
  <c r="J71" i="33"/>
  <c r="I71" i="33"/>
  <c r="H71" i="33"/>
  <c r="G71" i="33"/>
  <c r="F71" i="33"/>
  <c r="E71" i="33"/>
  <c r="BD70" i="33"/>
  <c r="BC70" i="33"/>
  <c r="BB70" i="33"/>
  <c r="BA70" i="33"/>
  <c r="AZ70" i="33"/>
  <c r="AY70" i="33"/>
  <c r="AX70" i="33"/>
  <c r="AW70" i="33"/>
  <c r="AV70" i="33"/>
  <c r="AU70" i="33"/>
  <c r="AT70" i="33"/>
  <c r="AS70" i="33"/>
  <c r="AR70" i="33"/>
  <c r="AQ70" i="33"/>
  <c r="AP70" i="33"/>
  <c r="AO70" i="33"/>
  <c r="AN70" i="33"/>
  <c r="AM70" i="33"/>
  <c r="AL70" i="33"/>
  <c r="AK70" i="33"/>
  <c r="AJ70" i="33"/>
  <c r="AI70" i="33"/>
  <c r="AH70" i="33"/>
  <c r="AG70" i="33"/>
  <c r="AF70" i="33"/>
  <c r="AE70" i="33"/>
  <c r="AD70" i="33"/>
  <c r="AC70" i="33"/>
  <c r="AB70" i="33"/>
  <c r="AA70" i="33"/>
  <c r="Z70" i="33"/>
  <c r="Y70" i="33"/>
  <c r="X70" i="33"/>
  <c r="W70" i="33"/>
  <c r="V70" i="33"/>
  <c r="U70" i="33"/>
  <c r="T70" i="33"/>
  <c r="S70" i="33"/>
  <c r="R70" i="33"/>
  <c r="Q70" i="33"/>
  <c r="P70" i="33"/>
  <c r="O70" i="33"/>
  <c r="N70" i="33"/>
  <c r="M70" i="33"/>
  <c r="L70" i="33"/>
  <c r="K70" i="33"/>
  <c r="J70" i="33"/>
  <c r="I70" i="33"/>
  <c r="H70" i="33"/>
  <c r="G70" i="33"/>
  <c r="F70" i="33"/>
  <c r="E70" i="33"/>
  <c r="BD69" i="33"/>
  <c r="BC69" i="33"/>
  <c r="BB69" i="33"/>
  <c r="BA69" i="33"/>
  <c r="AZ69" i="33"/>
  <c r="AY69" i="33"/>
  <c r="AX69" i="33"/>
  <c r="AW69" i="33"/>
  <c r="AV69" i="33"/>
  <c r="AU69" i="33"/>
  <c r="AT69" i="33"/>
  <c r="AS69" i="33"/>
  <c r="AR69" i="33"/>
  <c r="AQ69" i="33"/>
  <c r="AP69" i="33"/>
  <c r="AO69" i="33"/>
  <c r="AN69" i="33"/>
  <c r="AM69" i="33"/>
  <c r="AL69" i="33"/>
  <c r="AK69" i="33"/>
  <c r="AJ69" i="33"/>
  <c r="AI69" i="33"/>
  <c r="AH69" i="33"/>
  <c r="AG69" i="33"/>
  <c r="AF69" i="33"/>
  <c r="AE69" i="33"/>
  <c r="AD69" i="33"/>
  <c r="AC69" i="33"/>
  <c r="AB69" i="33"/>
  <c r="AA69" i="33"/>
  <c r="Z69" i="33"/>
  <c r="Y69" i="33"/>
  <c r="X69" i="33"/>
  <c r="W69" i="33"/>
  <c r="V69" i="33"/>
  <c r="U69" i="33"/>
  <c r="T69" i="33"/>
  <c r="S69" i="33"/>
  <c r="R69" i="33"/>
  <c r="Q69" i="33"/>
  <c r="P69" i="33"/>
  <c r="O69" i="33"/>
  <c r="N69" i="33"/>
  <c r="M69" i="33"/>
  <c r="L69" i="33"/>
  <c r="K69" i="33"/>
  <c r="J69" i="33"/>
  <c r="I69" i="33"/>
  <c r="H69" i="33"/>
  <c r="G69" i="33"/>
  <c r="F69" i="33"/>
  <c r="E69" i="33"/>
  <c r="BD68" i="33"/>
  <c r="BC68" i="33"/>
  <c r="BB68" i="33"/>
  <c r="BA68" i="33"/>
  <c r="AZ68" i="33"/>
  <c r="AY68" i="33"/>
  <c r="AX68" i="33"/>
  <c r="AT68" i="33"/>
  <c r="AS68" i="33"/>
  <c r="AJ68" i="33"/>
  <c r="AI68" i="33"/>
  <c r="AH68" i="33"/>
  <c r="AG68" i="33"/>
  <c r="Z68" i="33"/>
  <c r="Y68" i="33"/>
  <c r="V68" i="33"/>
  <c r="U68" i="33"/>
  <c r="N68" i="33"/>
  <c r="M68" i="33"/>
  <c r="L68" i="33"/>
  <c r="K68" i="33"/>
  <c r="J68" i="33"/>
  <c r="I68" i="33"/>
  <c r="H68" i="33"/>
  <c r="G68" i="33"/>
  <c r="F68" i="33"/>
  <c r="E68" i="33"/>
  <c r="BD67" i="33"/>
  <c r="BC67" i="33"/>
  <c r="BB67" i="33"/>
  <c r="BA67" i="33"/>
  <c r="AZ67" i="33"/>
  <c r="AY67" i="33"/>
  <c r="AX67" i="33"/>
  <c r="AT67" i="33"/>
  <c r="AS67" i="33"/>
  <c r="AJ67" i="33"/>
  <c r="AI67" i="33"/>
  <c r="AH67" i="33"/>
  <c r="AG67" i="33"/>
  <c r="Z67" i="33"/>
  <c r="Y67" i="33"/>
  <c r="V67" i="33"/>
  <c r="U67" i="33"/>
  <c r="O67" i="33"/>
  <c r="N67" i="33"/>
  <c r="M67" i="33"/>
  <c r="L67" i="33"/>
  <c r="K67" i="33"/>
  <c r="J67" i="33"/>
  <c r="I67" i="33"/>
  <c r="H67" i="33"/>
  <c r="G67" i="33"/>
  <c r="F67" i="33"/>
  <c r="E67" i="33"/>
  <c r="BC66" i="33"/>
  <c r="AY66" i="33"/>
  <c r="AU66" i="33"/>
  <c r="AQ66" i="33"/>
  <c r="AM66" i="33"/>
  <c r="AI66" i="33"/>
  <c r="AE66" i="33"/>
  <c r="AA66" i="33"/>
  <c r="Z66" i="33"/>
  <c r="W66" i="33"/>
  <c r="S66" i="33"/>
  <c r="O66" i="33"/>
  <c r="L66" i="33"/>
  <c r="K66" i="33"/>
  <c r="H66" i="33"/>
  <c r="G66" i="33"/>
  <c r="BD65" i="33"/>
  <c r="BC65" i="33"/>
  <c r="BB65" i="33"/>
  <c r="BA65" i="33"/>
  <c r="AZ65" i="33"/>
  <c r="AY65" i="33"/>
  <c r="AX65" i="33"/>
  <c r="AW65" i="33"/>
  <c r="AV65" i="33"/>
  <c r="AU65" i="33"/>
  <c r="AT65" i="33"/>
  <c r="AS65" i="33"/>
  <c r="AR65" i="33"/>
  <c r="AQ65" i="33"/>
  <c r="AP65" i="33"/>
  <c r="AO65" i="33"/>
  <c r="AN65" i="33"/>
  <c r="AM65" i="33"/>
  <c r="AL65" i="33"/>
  <c r="AK65" i="33"/>
  <c r="AJ65" i="33"/>
  <c r="AI65" i="33"/>
  <c r="AH65" i="33"/>
  <c r="AG65" i="33"/>
  <c r="AF65" i="33"/>
  <c r="AE65" i="33"/>
  <c r="AD65" i="33"/>
  <c r="AC65" i="33"/>
  <c r="AB65" i="33"/>
  <c r="AA65" i="33"/>
  <c r="Z65" i="33"/>
  <c r="Y65" i="33"/>
  <c r="X65" i="33"/>
  <c r="W65" i="33"/>
  <c r="V65" i="33"/>
  <c r="U65" i="33"/>
  <c r="T65" i="33"/>
  <c r="S65" i="33"/>
  <c r="R65" i="33"/>
  <c r="Q65" i="33"/>
  <c r="P65" i="33"/>
  <c r="O65" i="33"/>
  <c r="N65" i="33"/>
  <c r="M65" i="33"/>
  <c r="L65" i="33"/>
  <c r="K65" i="33"/>
  <c r="J65" i="33"/>
  <c r="I65" i="33"/>
  <c r="H65" i="33"/>
  <c r="G65" i="33"/>
  <c r="F65" i="33"/>
  <c r="E65" i="33"/>
  <c r="E60" i="33"/>
  <c r="F27" i="33"/>
  <c r="G27" i="33" s="1"/>
  <c r="H27" i="33" s="1"/>
  <c r="I27" i="33" s="1"/>
  <c r="J27" i="33" s="1"/>
  <c r="K27" i="33" s="1"/>
  <c r="L27" i="33" s="1"/>
  <c r="M27" i="33" s="1"/>
  <c r="N27" i="33" s="1"/>
  <c r="O27" i="33" s="1"/>
  <c r="P27" i="33" s="1"/>
  <c r="Q27" i="33" s="1"/>
  <c r="R27" i="33" s="1"/>
  <c r="S27" i="33" s="1"/>
  <c r="T27" i="33" s="1"/>
  <c r="U27" i="33" s="1"/>
  <c r="V27" i="33" s="1"/>
  <c r="W27" i="33" s="1"/>
  <c r="X27" i="33" s="1"/>
  <c r="Y27" i="33" s="1"/>
  <c r="Z27" i="33" s="1"/>
  <c r="AA27" i="33" s="1"/>
  <c r="AB27" i="33" s="1"/>
  <c r="AC27" i="33" s="1"/>
  <c r="AD27" i="33" s="1"/>
  <c r="AE27" i="33" s="1"/>
  <c r="AF27" i="33" s="1"/>
  <c r="AG27" i="33" s="1"/>
  <c r="AH27" i="33" s="1"/>
  <c r="AI27" i="33" s="1"/>
  <c r="AJ27" i="33" s="1"/>
  <c r="AK27" i="33" s="1"/>
  <c r="AL27" i="33" s="1"/>
  <c r="AM27" i="33" s="1"/>
  <c r="AN27" i="33" s="1"/>
  <c r="AO27" i="33" s="1"/>
  <c r="AP27" i="33" s="1"/>
  <c r="AQ27" i="33" s="1"/>
  <c r="AR27" i="33" s="1"/>
  <c r="AS27" i="33" s="1"/>
  <c r="AT27" i="33" s="1"/>
  <c r="AU27" i="33" s="1"/>
  <c r="AV27" i="33" s="1"/>
  <c r="AW27" i="33" s="1"/>
  <c r="BD25" i="33"/>
  <c r="BD26" i="33" s="1"/>
  <c r="BC25" i="33"/>
  <c r="BC26" i="33" s="1"/>
  <c r="BB25" i="33"/>
  <c r="BB26" i="33" s="1"/>
  <c r="BA25" i="33"/>
  <c r="BA26" i="33" s="1"/>
  <c r="AZ25" i="33"/>
  <c r="AZ26" i="33" s="1"/>
  <c r="AY25" i="33"/>
  <c r="AY26" i="33" s="1"/>
  <c r="AX25" i="33"/>
  <c r="AX26" i="33" s="1"/>
  <c r="AT25" i="33"/>
  <c r="AQ25" i="33"/>
  <c r="AP25" i="33"/>
  <c r="AL25" i="33"/>
  <c r="AI25" i="33"/>
  <c r="AH25" i="33"/>
  <c r="AD25" i="33"/>
  <c r="AA25" i="33"/>
  <c r="Z25" i="33"/>
  <c r="V25" i="33"/>
  <c r="S25" i="33"/>
  <c r="R25" i="33"/>
  <c r="N25" i="33"/>
  <c r="K25" i="33"/>
  <c r="J25" i="33"/>
  <c r="F25" i="33"/>
  <c r="AW19" i="33"/>
  <c r="AW25" i="33" s="1"/>
  <c r="AV19" i="33"/>
  <c r="AV25" i="33" s="1"/>
  <c r="AU19" i="33"/>
  <c r="AU25" i="33" s="1"/>
  <c r="AT19" i="33"/>
  <c r="AS19" i="33"/>
  <c r="AS25" i="33" s="1"/>
  <c r="AR19" i="33"/>
  <c r="AR25" i="33" s="1"/>
  <c r="AQ19" i="33"/>
  <c r="AP19" i="33"/>
  <c r="AO19" i="33"/>
  <c r="AO25" i="33" s="1"/>
  <c r="AN19" i="33"/>
  <c r="AN25" i="33" s="1"/>
  <c r="AM19" i="33"/>
  <c r="AM25" i="33" s="1"/>
  <c r="AL19" i="33"/>
  <c r="AK19" i="33"/>
  <c r="AK25" i="33" s="1"/>
  <c r="AJ19" i="33"/>
  <c r="AJ25" i="33" s="1"/>
  <c r="AI19" i="33"/>
  <c r="AH19" i="33"/>
  <c r="AG19" i="33"/>
  <c r="AG25" i="33" s="1"/>
  <c r="AF19" i="33"/>
  <c r="AF25" i="33" s="1"/>
  <c r="AE19" i="33"/>
  <c r="AE25" i="33" s="1"/>
  <c r="AD19" i="33"/>
  <c r="AC19" i="33"/>
  <c r="AC25" i="33" s="1"/>
  <c r="AB19" i="33"/>
  <c r="AB25" i="33" s="1"/>
  <c r="AA19" i="33"/>
  <c r="Z19" i="33"/>
  <c r="Y19" i="33"/>
  <c r="Y25" i="33" s="1"/>
  <c r="X19" i="33"/>
  <c r="X25" i="33" s="1"/>
  <c r="W19" i="33"/>
  <c r="W25" i="33" s="1"/>
  <c r="V19" i="33"/>
  <c r="U19" i="33"/>
  <c r="U25" i="33" s="1"/>
  <c r="T19" i="33"/>
  <c r="T25" i="33" s="1"/>
  <c r="S19" i="33"/>
  <c r="R19" i="33"/>
  <c r="Q19" i="33"/>
  <c r="Q25" i="33" s="1"/>
  <c r="P19" i="33"/>
  <c r="P25" i="33" s="1"/>
  <c r="O19" i="33"/>
  <c r="O25" i="33" s="1"/>
  <c r="N19" i="33"/>
  <c r="M19" i="33"/>
  <c r="M25" i="33" s="1"/>
  <c r="L19" i="33"/>
  <c r="L25" i="33" s="1"/>
  <c r="K19" i="33"/>
  <c r="J19" i="33"/>
  <c r="I19" i="33"/>
  <c r="I25" i="33" s="1"/>
  <c r="H19" i="33"/>
  <c r="H25" i="33" s="1"/>
  <c r="G19" i="33"/>
  <c r="G25" i="33" s="1"/>
  <c r="F19" i="33"/>
  <c r="E19" i="33"/>
  <c r="E25" i="33" s="1"/>
  <c r="AW18" i="33"/>
  <c r="AV18" i="33"/>
  <c r="AU18" i="33"/>
  <c r="AN18" i="33"/>
  <c r="AM18" i="33"/>
  <c r="AH18" i="33"/>
  <c r="AG18" i="33"/>
  <c r="X18" i="33"/>
  <c r="W18" i="33"/>
  <c r="P18" i="33"/>
  <c r="O18" i="33"/>
  <c r="M18" i="33"/>
  <c r="L18" i="33"/>
  <c r="K18" i="33"/>
  <c r="J18" i="33"/>
  <c r="I18" i="33"/>
  <c r="H18" i="33"/>
  <c r="G18" i="33"/>
  <c r="E18" i="33"/>
  <c r="AB18" i="33"/>
  <c r="AA18" i="33"/>
  <c r="AA26" i="33" s="1"/>
  <c r="Z13" i="33"/>
  <c r="Z18" i="33" s="1"/>
  <c r="Y13" i="33"/>
  <c r="AI13" i="33" s="1"/>
  <c r="AI18" i="33" s="1"/>
  <c r="U13" i="33"/>
  <c r="U18" i="33" s="1"/>
  <c r="P88" i="31"/>
  <c r="X88" i="31" s="1"/>
  <c r="Z88" i="31" s="1"/>
  <c r="W88" i="31"/>
  <c r="AE88" i="31" s="1"/>
  <c r="O89" i="31"/>
  <c r="P89" i="31" s="1"/>
  <c r="X89" i="31" s="1"/>
  <c r="R67" i="33" l="1"/>
  <c r="S89" i="33"/>
  <c r="S68" i="33" s="1"/>
  <c r="Y88" i="31"/>
  <c r="Z89" i="31"/>
  <c r="AF89" i="31"/>
  <c r="AM88" i="31"/>
  <c r="AO88" i="31" s="1"/>
  <c r="AQ88" i="31" s="1"/>
  <c r="AG88" i="31"/>
  <c r="AI88" i="31" s="1"/>
  <c r="W89" i="31"/>
  <c r="AF88" i="31"/>
  <c r="T18" i="33"/>
  <c r="I76" i="33"/>
  <c r="M76" i="33"/>
  <c r="AE13" i="33"/>
  <c r="AQ13" i="33" s="1"/>
  <c r="AQ18" i="33" s="1"/>
  <c r="AS76" i="33"/>
  <c r="AH76" i="33"/>
  <c r="AX76" i="33"/>
  <c r="AW26" i="33"/>
  <c r="AW28" i="33" s="1"/>
  <c r="AW29" i="33" s="1"/>
  <c r="AR13" i="33"/>
  <c r="AR18" i="33" s="1"/>
  <c r="AF18" i="33"/>
  <c r="Q18" i="33"/>
  <c r="Q26" i="33" s="1"/>
  <c r="AA89" i="33"/>
  <c r="AK89" i="33" s="1"/>
  <c r="AA67" i="33"/>
  <c r="AB88" i="33"/>
  <c r="AL89" i="33"/>
  <c r="AU89" i="33"/>
  <c r="AK68" i="33"/>
  <c r="AK67" i="33"/>
  <c r="AL88" i="33"/>
  <c r="AU88" i="33"/>
  <c r="G76" i="33"/>
  <c r="AI76" i="33"/>
  <c r="BC76" i="33"/>
  <c r="U26" i="33"/>
  <c r="U76" i="33"/>
  <c r="AA68" i="33"/>
  <c r="E76" i="33"/>
  <c r="R89" i="33"/>
  <c r="AB89" i="33"/>
  <c r="Q68" i="33"/>
  <c r="Q76" i="33" s="1"/>
  <c r="BB76" i="33"/>
  <c r="K76" i="33"/>
  <c r="S76" i="33"/>
  <c r="AY76" i="33"/>
  <c r="H76" i="33"/>
  <c r="AJ13" i="33"/>
  <c r="AJ18" i="33" s="1"/>
  <c r="R18" i="33"/>
  <c r="R26" i="33" s="1"/>
  <c r="R28" i="33" s="1"/>
  <c r="AM26" i="33"/>
  <c r="AM28" i="33" s="1"/>
  <c r="AJ76" i="33"/>
  <c r="AZ76" i="33"/>
  <c r="BD76" i="33"/>
  <c r="W26" i="33"/>
  <c r="W28" i="33" s="1"/>
  <c r="G26" i="33"/>
  <c r="G28" i="33" s="1"/>
  <c r="G29" i="33" s="1"/>
  <c r="W76" i="33"/>
  <c r="P67" i="33"/>
  <c r="AI26" i="33"/>
  <c r="AI28" i="33" s="1"/>
  <c r="AI29" i="33" s="1"/>
  <c r="I26" i="33"/>
  <c r="I28" i="33" s="1"/>
  <c r="AJ34" i="33" s="1"/>
  <c r="M26" i="33"/>
  <c r="M28" i="33" s="1"/>
  <c r="AO26" i="33"/>
  <c r="AO28" i="33" s="1"/>
  <c r="O26" i="33"/>
  <c r="O28" i="33" s="1"/>
  <c r="O29" i="33" s="1"/>
  <c r="J26" i="33"/>
  <c r="J28" i="33" s="1"/>
  <c r="J29" i="33" s="1"/>
  <c r="AP26" i="33"/>
  <c r="AP28" i="33" s="1"/>
  <c r="AP29" i="33" s="1"/>
  <c r="K26" i="33"/>
  <c r="K28" i="33" s="1"/>
  <c r="AH26" i="33"/>
  <c r="AH28" i="33" s="1"/>
  <c r="AH29" i="33" s="1"/>
  <c r="O34" i="33"/>
  <c r="AU26" i="33"/>
  <c r="AU28" i="33" s="1"/>
  <c r="S26" i="33"/>
  <c r="S28" i="33" s="1"/>
  <c r="Z26" i="33"/>
  <c r="Z28" i="33" s="1"/>
  <c r="Z29" i="33" s="1"/>
  <c r="AQ26" i="33"/>
  <c r="AQ28" i="33" s="1"/>
  <c r="AQ29" i="33" s="1"/>
  <c r="AA28" i="33"/>
  <c r="AA29" i="33" s="1"/>
  <c r="AR26" i="33"/>
  <c r="AB26" i="33"/>
  <c r="U28" i="33"/>
  <c r="U29" i="33" s="1"/>
  <c r="AC34" i="33"/>
  <c r="AE34" i="33"/>
  <c r="AN26" i="33"/>
  <c r="F18" i="33"/>
  <c r="F26" i="33" s="1"/>
  <c r="P26" i="33"/>
  <c r="T26" i="33"/>
  <c r="Y18" i="33"/>
  <c r="Y26" i="33" s="1"/>
  <c r="AF26" i="33"/>
  <c r="E26" i="33"/>
  <c r="X26" i="33"/>
  <c r="AJ26" i="33"/>
  <c r="H26" i="33"/>
  <c r="L26" i="33"/>
  <c r="AG26" i="33"/>
  <c r="AV26" i="33"/>
  <c r="F76" i="33"/>
  <c r="J76" i="33"/>
  <c r="N76" i="33"/>
  <c r="V76" i="33"/>
  <c r="Z76" i="33"/>
  <c r="AT76" i="33"/>
  <c r="Y76" i="33"/>
  <c r="BA76" i="33"/>
  <c r="AG76" i="33"/>
  <c r="L76" i="33"/>
  <c r="O68" i="33"/>
  <c r="O76" i="33" s="1"/>
  <c r="Q34" i="33" l="1"/>
  <c r="AA76" i="33"/>
  <c r="AK76" i="33"/>
  <c r="AH34" i="33"/>
  <c r="AH88" i="31"/>
  <c r="AJ88" i="31" s="1"/>
  <c r="AN88" i="31"/>
  <c r="AP88" i="31" s="1"/>
  <c r="AR88" i="31" s="1"/>
  <c r="AH89" i="31"/>
  <c r="AJ89" i="31" s="1"/>
  <c r="AN89" i="31"/>
  <c r="AP89" i="31" s="1"/>
  <c r="AR89" i="31" s="1"/>
  <c r="AE89" i="31"/>
  <c r="Y89" i="31"/>
  <c r="AU34" i="33"/>
  <c r="AN34" i="33"/>
  <c r="AE18" i="33"/>
  <c r="AE26" i="33" s="1"/>
  <c r="AE28" i="33" s="1"/>
  <c r="AE29" i="33" s="1"/>
  <c r="K34" i="33"/>
  <c r="AR34" i="33"/>
  <c r="N34" i="33"/>
  <c r="BB34" i="33"/>
  <c r="R68" i="33"/>
  <c r="R76" i="33" s="1"/>
  <c r="T89" i="33"/>
  <c r="T68" i="33" s="1"/>
  <c r="T76" i="33" s="1"/>
  <c r="AO34" i="33"/>
  <c r="W34" i="33"/>
  <c r="AL34" i="33"/>
  <c r="AF34" i="33"/>
  <c r="AW34" i="33"/>
  <c r="R34" i="33"/>
  <c r="C9" i="33"/>
  <c r="AC88" i="33"/>
  <c r="AE88" i="33" s="1"/>
  <c r="AB67" i="33"/>
  <c r="AC89" i="33"/>
  <c r="AE89" i="33" s="1"/>
  <c r="AE68" i="33" s="1"/>
  <c r="AB68" i="33"/>
  <c r="AB76" i="33" s="1"/>
  <c r="AM88" i="33"/>
  <c r="AV88" i="33"/>
  <c r="AV67" i="33" s="1"/>
  <c r="AL67" i="33"/>
  <c r="AV89" i="33"/>
  <c r="AM89" i="33"/>
  <c r="AL68" i="33"/>
  <c r="AA34" i="33"/>
  <c r="P34" i="33"/>
  <c r="AQ34" i="33"/>
  <c r="AB34" i="33"/>
  <c r="S34" i="33"/>
  <c r="AS34" i="33"/>
  <c r="V34" i="33"/>
  <c r="AT34" i="33"/>
  <c r="T34" i="33"/>
  <c r="AK34" i="33"/>
  <c r="BA34" i="33"/>
  <c r="AM34" i="33"/>
  <c r="X34" i="33"/>
  <c r="AY34" i="33"/>
  <c r="AD34" i="33"/>
  <c r="AX34" i="33"/>
  <c r="I29" i="33"/>
  <c r="AV34" i="33"/>
  <c r="AZ34" i="33"/>
  <c r="U34" i="33"/>
  <c r="L34" i="33"/>
  <c r="AG34" i="33"/>
  <c r="M34" i="33"/>
  <c r="AI34" i="33"/>
  <c r="J34" i="33"/>
  <c r="Z34" i="33"/>
  <c r="AP34" i="33"/>
  <c r="Y34" i="33"/>
  <c r="AE67" i="33"/>
  <c r="R29" i="33"/>
  <c r="AC18" i="33"/>
  <c r="AC26" i="33" s="1"/>
  <c r="AV28" i="33"/>
  <c r="AV29" i="33" s="1"/>
  <c r="H28" i="33"/>
  <c r="H29" i="33" s="1"/>
  <c r="BC38" i="33"/>
  <c r="AY38" i="33"/>
  <c r="AU38" i="33"/>
  <c r="AQ38" i="33"/>
  <c r="AM38" i="33"/>
  <c r="AI38" i="33"/>
  <c r="AE38" i="33"/>
  <c r="AA38" i="33"/>
  <c r="W38" i="33"/>
  <c r="S38" i="33"/>
  <c r="O38" i="33"/>
  <c r="AZ38" i="33"/>
  <c r="AT38" i="33"/>
  <c r="AO38" i="33"/>
  <c r="AJ38" i="33"/>
  <c r="AD38" i="33"/>
  <c r="Y38" i="33"/>
  <c r="T38" i="33"/>
  <c r="N38" i="33"/>
  <c r="BD38" i="33"/>
  <c r="AX38" i="33"/>
  <c r="AS38" i="33"/>
  <c r="AN38" i="33"/>
  <c r="AH38" i="33"/>
  <c r="AC38" i="33"/>
  <c r="X38" i="33"/>
  <c r="R38" i="33"/>
  <c r="BB38" i="33"/>
  <c r="AR38" i="33"/>
  <c r="AG38" i="33"/>
  <c r="V38" i="33"/>
  <c r="AW38" i="33"/>
  <c r="AK38" i="33"/>
  <c r="U38" i="33"/>
  <c r="AB38" i="33"/>
  <c r="AV38" i="33"/>
  <c r="AF38" i="33"/>
  <c r="Q38" i="33"/>
  <c r="AP38" i="33"/>
  <c r="P38" i="33"/>
  <c r="AL38" i="33"/>
  <c r="Z38" i="33"/>
  <c r="BA38" i="33"/>
  <c r="AJ28" i="33"/>
  <c r="AJ29" i="33" s="1"/>
  <c r="P28" i="33"/>
  <c r="BB44" i="33"/>
  <c r="AX44" i="33"/>
  <c r="AT44" i="33"/>
  <c r="AP44" i="33"/>
  <c r="AL44" i="33"/>
  <c r="AH44" i="33"/>
  <c r="AD44" i="33"/>
  <c r="Z44" i="33"/>
  <c r="V44" i="33"/>
  <c r="BC44" i="33"/>
  <c r="AW44" i="33"/>
  <c r="AR44" i="33"/>
  <c r="AM44" i="33"/>
  <c r="AG44" i="33"/>
  <c r="AB44" i="33"/>
  <c r="W44" i="33"/>
  <c r="BA44" i="33"/>
  <c r="AV44" i="33"/>
  <c r="AQ44" i="33"/>
  <c r="AK44" i="33"/>
  <c r="AF44" i="33"/>
  <c r="AA44" i="33"/>
  <c r="U44" i="33"/>
  <c r="AZ44" i="33"/>
  <c r="AO44" i="33"/>
  <c r="AE44" i="33"/>
  <c r="T44" i="33"/>
  <c r="BD44" i="33"/>
  <c r="AN44" i="33"/>
  <c r="Y44" i="33"/>
  <c r="AU44" i="33"/>
  <c r="AY44" i="33"/>
  <c r="AJ44" i="33"/>
  <c r="X44" i="33"/>
  <c r="AI44" i="33"/>
  <c r="AC44" i="33"/>
  <c r="AS44" i="33"/>
  <c r="AN28" i="33"/>
  <c r="AN29" i="33" s="1"/>
  <c r="Q28" i="33"/>
  <c r="Q29" i="33" s="1"/>
  <c r="X28" i="33"/>
  <c r="X29" i="33" s="1"/>
  <c r="AF28" i="33"/>
  <c r="AF29" i="33" s="1"/>
  <c r="N18" i="33"/>
  <c r="N26" i="33" s="1"/>
  <c r="V13" i="33"/>
  <c r="S29" i="33"/>
  <c r="AM29" i="33"/>
  <c r="AB28" i="33"/>
  <c r="AB29" i="33" s="1"/>
  <c r="AR28" i="33"/>
  <c r="AR29" i="33" s="1"/>
  <c r="BB36" i="33"/>
  <c r="AX36" i="33"/>
  <c r="AT36" i="33"/>
  <c r="AP36" i="33"/>
  <c r="AL36" i="33"/>
  <c r="AH36" i="33"/>
  <c r="AD36" i="33"/>
  <c r="Z36" i="33"/>
  <c r="V36" i="33"/>
  <c r="R36" i="33"/>
  <c r="N36" i="33"/>
  <c r="BA36" i="33"/>
  <c r="AV36" i="33"/>
  <c r="AQ36" i="33"/>
  <c r="AK36" i="33"/>
  <c r="AF36" i="33"/>
  <c r="AA36" i="33"/>
  <c r="U36" i="33"/>
  <c r="P36" i="33"/>
  <c r="AZ36" i="33"/>
  <c r="AU36" i="33"/>
  <c r="AO36" i="33"/>
  <c r="AJ36" i="33"/>
  <c r="AE36" i="33"/>
  <c r="Y36" i="33"/>
  <c r="T36" i="33"/>
  <c r="O36" i="33"/>
  <c r="BD36" i="33"/>
  <c r="AS36" i="33"/>
  <c r="AI36" i="33"/>
  <c r="X36" i="33"/>
  <c r="M36" i="33"/>
  <c r="AY36" i="33"/>
  <c r="AM36" i="33"/>
  <c r="W36" i="33"/>
  <c r="AC36" i="33"/>
  <c r="AW36" i="33"/>
  <c r="AG36" i="33"/>
  <c r="S36" i="33"/>
  <c r="AR36" i="33"/>
  <c r="Q36" i="33"/>
  <c r="L36" i="33"/>
  <c r="BC36" i="33"/>
  <c r="AN36" i="33"/>
  <c r="AB36" i="33"/>
  <c r="BD48" i="33"/>
  <c r="AZ48" i="33"/>
  <c r="AV48" i="33"/>
  <c r="AR48" i="33"/>
  <c r="AN48" i="33"/>
  <c r="AJ48" i="33"/>
  <c r="AF48" i="33"/>
  <c r="AB48" i="33"/>
  <c r="X48" i="33"/>
  <c r="BC48" i="33"/>
  <c r="AX48" i="33"/>
  <c r="AS48" i="33"/>
  <c r="AM48" i="33"/>
  <c r="AH48" i="33"/>
  <c r="AC48" i="33"/>
  <c r="BB48" i="33"/>
  <c r="AW48" i="33"/>
  <c r="AQ48" i="33"/>
  <c r="AL48" i="33"/>
  <c r="AG48" i="33"/>
  <c r="AA48" i="33"/>
  <c r="BA48" i="33"/>
  <c r="AP48" i="33"/>
  <c r="AE48" i="33"/>
  <c r="AT48" i="33"/>
  <c r="AD48" i="33"/>
  <c r="AY48" i="33"/>
  <c r="Y48" i="33"/>
  <c r="AO48" i="33"/>
  <c r="Z48" i="33"/>
  <c r="AK48" i="33"/>
  <c r="AI48" i="33"/>
  <c r="AU48" i="33"/>
  <c r="E28" i="33"/>
  <c r="E29" i="33" s="1"/>
  <c r="T28" i="33"/>
  <c r="T29" i="33" s="1"/>
  <c r="AX32" i="33"/>
  <c r="AT32" i="33"/>
  <c r="AP32" i="33"/>
  <c r="AL32" i="33"/>
  <c r="AH32" i="33"/>
  <c r="AD32" i="33"/>
  <c r="Z32" i="33"/>
  <c r="V32" i="33"/>
  <c r="R32" i="33"/>
  <c r="N32" i="33"/>
  <c r="J32" i="33"/>
  <c r="AV32" i="33"/>
  <c r="AQ32" i="33"/>
  <c r="AK32" i="33"/>
  <c r="AF32" i="33"/>
  <c r="AA32" i="33"/>
  <c r="U32" i="33"/>
  <c r="P32" i="33"/>
  <c r="K32" i="33"/>
  <c r="AZ32" i="33"/>
  <c r="AU32" i="33"/>
  <c r="AO32" i="33"/>
  <c r="AJ32" i="33"/>
  <c r="AE32" i="33"/>
  <c r="Y32" i="33"/>
  <c r="T32" i="33"/>
  <c r="O32" i="33"/>
  <c r="I32" i="33"/>
  <c r="AS32" i="33"/>
  <c r="AI32" i="33"/>
  <c r="X32" i="33"/>
  <c r="M32" i="33"/>
  <c r="AY32" i="33"/>
  <c r="AC32" i="33"/>
  <c r="H32" i="33"/>
  <c r="AR32" i="33"/>
  <c r="AG32" i="33"/>
  <c r="W32" i="33"/>
  <c r="L32" i="33"/>
  <c r="AN32" i="33"/>
  <c r="S32" i="33"/>
  <c r="AW32" i="33"/>
  <c r="Q32" i="33"/>
  <c r="AM32" i="33"/>
  <c r="AB32" i="33"/>
  <c r="BD40" i="33"/>
  <c r="AZ40" i="33"/>
  <c r="AV40" i="33"/>
  <c r="AR40" i="33"/>
  <c r="AN40" i="33"/>
  <c r="AJ40" i="33"/>
  <c r="AF40" i="33"/>
  <c r="AB40" i="33"/>
  <c r="X40" i="33"/>
  <c r="T40" i="33"/>
  <c r="P40" i="33"/>
  <c r="BB40" i="33"/>
  <c r="AW40" i="33"/>
  <c r="AQ40" i="33"/>
  <c r="AL40" i="33"/>
  <c r="AG40" i="33"/>
  <c r="AA40" i="33"/>
  <c r="V40" i="33"/>
  <c r="Q40" i="33"/>
  <c r="BA40" i="33"/>
  <c r="AU40" i="33"/>
  <c r="AP40" i="33"/>
  <c r="AK40" i="33"/>
  <c r="AE40" i="33"/>
  <c r="Z40" i="33"/>
  <c r="U40" i="33"/>
  <c r="AT40" i="33"/>
  <c r="AI40" i="33"/>
  <c r="Y40" i="33"/>
  <c r="AY40" i="33"/>
  <c r="AM40" i="33"/>
  <c r="W40" i="33"/>
  <c r="AD40" i="33"/>
  <c r="AX40" i="33"/>
  <c r="AH40" i="33"/>
  <c r="S40" i="33"/>
  <c r="AS40" i="33"/>
  <c r="R40" i="33"/>
  <c r="AC40" i="33"/>
  <c r="BC40" i="33"/>
  <c r="AO40" i="33"/>
  <c r="AG28" i="33"/>
  <c r="AG29" i="33" s="1"/>
  <c r="AO29" i="33"/>
  <c r="BC46" i="33"/>
  <c r="AY46" i="33"/>
  <c r="AU46" i="33"/>
  <c r="AQ46" i="33"/>
  <c r="AM46" i="33"/>
  <c r="AI46" i="33"/>
  <c r="AE46" i="33"/>
  <c r="AA46" i="33"/>
  <c r="W46" i="33"/>
  <c r="BA46" i="33"/>
  <c r="AV46" i="33"/>
  <c r="AP46" i="33"/>
  <c r="AK46" i="33"/>
  <c r="AF46" i="33"/>
  <c r="Z46" i="33"/>
  <c r="AZ46" i="33"/>
  <c r="AT46" i="33"/>
  <c r="AO46" i="33"/>
  <c r="AJ46" i="33"/>
  <c r="AD46" i="33"/>
  <c r="Y46" i="33"/>
  <c r="BD46" i="33"/>
  <c r="AS46" i="33"/>
  <c r="AH46" i="33"/>
  <c r="X46" i="33"/>
  <c r="BB46" i="33"/>
  <c r="AN46" i="33"/>
  <c r="AB46" i="33"/>
  <c r="AX46" i="33"/>
  <c r="AL46" i="33"/>
  <c r="V46" i="33"/>
  <c r="AW46" i="33"/>
  <c r="AG46" i="33"/>
  <c r="AC46" i="33"/>
  <c r="AR46" i="33"/>
  <c r="BD52" i="33"/>
  <c r="AZ52" i="33"/>
  <c r="AV52" i="33"/>
  <c r="AR52" i="33"/>
  <c r="AN52" i="33"/>
  <c r="AJ52" i="33"/>
  <c r="AF52" i="33"/>
  <c r="AB52" i="33"/>
  <c r="AY52" i="33"/>
  <c r="AT52" i="33"/>
  <c r="AO52" i="33"/>
  <c r="AI52" i="33"/>
  <c r="AD52" i="33"/>
  <c r="BC52" i="33"/>
  <c r="AW52" i="33"/>
  <c r="AP52" i="33"/>
  <c r="AH52" i="33"/>
  <c r="BB52" i="33"/>
  <c r="AU52" i="33"/>
  <c r="AM52" i="33"/>
  <c r="AG52" i="33"/>
  <c r="AS52" i="33"/>
  <c r="AE52" i="33"/>
  <c r="AQ52" i="33"/>
  <c r="AL52" i="33"/>
  <c r="BA52" i="33"/>
  <c r="AK52" i="33"/>
  <c r="AC52" i="33"/>
  <c r="AX52" i="33"/>
  <c r="P68" i="33"/>
  <c r="P76" i="33" s="1"/>
  <c r="L28" i="33"/>
  <c r="Y28" i="33"/>
  <c r="Y29" i="33" s="1"/>
  <c r="F28" i="33"/>
  <c r="F29" i="33" s="1"/>
  <c r="BB35" i="33"/>
  <c r="AX35" i="33"/>
  <c r="AT35" i="33"/>
  <c r="AP35" i="33"/>
  <c r="AL35" i="33"/>
  <c r="AH35" i="33"/>
  <c r="AD35" i="33"/>
  <c r="Z35" i="33"/>
  <c r="V35" i="33"/>
  <c r="R35" i="33"/>
  <c r="N35" i="33"/>
  <c r="BC35" i="33"/>
  <c r="AW35" i="33"/>
  <c r="AR35" i="33"/>
  <c r="AM35" i="33"/>
  <c r="AG35" i="33"/>
  <c r="AB35" i="33"/>
  <c r="W35" i="33"/>
  <c r="Q35" i="33"/>
  <c r="L35" i="33"/>
  <c r="BA35" i="33"/>
  <c r="AV35" i="33"/>
  <c r="AQ35" i="33"/>
  <c r="AK35" i="33"/>
  <c r="AF35" i="33"/>
  <c r="AA35" i="33"/>
  <c r="U35" i="33"/>
  <c r="P35" i="33"/>
  <c r="K35" i="33"/>
  <c r="AU35" i="33"/>
  <c r="AJ35" i="33"/>
  <c r="Y35" i="33"/>
  <c r="O35" i="33"/>
  <c r="AZ35" i="33"/>
  <c r="AN35" i="33"/>
  <c r="X35" i="33"/>
  <c r="AS35" i="33"/>
  <c r="S35" i="33"/>
  <c r="AY35" i="33"/>
  <c r="AI35" i="33"/>
  <c r="T35" i="33"/>
  <c r="AE35" i="33"/>
  <c r="AC35" i="33"/>
  <c r="M35" i="33"/>
  <c r="AO35" i="33"/>
  <c r="BA51" i="33"/>
  <c r="AW51" i="33"/>
  <c r="AS51" i="33"/>
  <c r="BB51" i="33"/>
  <c r="AV51" i="33"/>
  <c r="AQ51" i="33"/>
  <c r="AM51" i="33"/>
  <c r="AI51" i="33"/>
  <c r="AE51" i="33"/>
  <c r="AA51" i="33"/>
  <c r="BD51" i="33"/>
  <c r="AX51" i="33"/>
  <c r="AP51" i="33"/>
  <c r="AK51" i="33"/>
  <c r="AF51" i="33"/>
  <c r="BC51" i="33"/>
  <c r="AU51" i="33"/>
  <c r="AO51" i="33"/>
  <c r="AJ51" i="33"/>
  <c r="AD51" i="33"/>
  <c r="AT51" i="33"/>
  <c r="AH51" i="33"/>
  <c r="AZ51" i="33"/>
  <c r="AL51" i="33"/>
  <c r="AR51" i="33"/>
  <c r="AY51" i="33"/>
  <c r="AG51" i="33"/>
  <c r="AC51" i="33"/>
  <c r="AB51" i="33"/>
  <c r="AN51" i="33"/>
  <c r="BA59" i="33"/>
  <c r="AW59" i="33"/>
  <c r="AS59" i="33"/>
  <c r="AO59" i="33"/>
  <c r="AK59" i="33"/>
  <c r="AZ59" i="33"/>
  <c r="AU59" i="33"/>
  <c r="AP59" i="33"/>
  <c r="AJ59" i="33"/>
  <c r="AY59" i="33"/>
  <c r="AR59" i="33"/>
  <c r="AL59" i="33"/>
  <c r="BD59" i="33"/>
  <c r="AX59" i="33"/>
  <c r="AQ59" i="33"/>
  <c r="AI59" i="33"/>
  <c r="AV59" i="33"/>
  <c r="BC59" i="33"/>
  <c r="AN59" i="33"/>
  <c r="BB59" i="33"/>
  <c r="AM59" i="33"/>
  <c r="AT59" i="33"/>
  <c r="BC43" i="33"/>
  <c r="AY43" i="33"/>
  <c r="AU43" i="33"/>
  <c r="AQ43" i="33"/>
  <c r="AM43" i="33"/>
  <c r="AI43" i="33"/>
  <c r="AE43" i="33"/>
  <c r="AA43" i="33"/>
  <c r="W43" i="33"/>
  <c r="S43" i="33"/>
  <c r="BB43" i="33"/>
  <c r="AW43" i="33"/>
  <c r="AR43" i="33"/>
  <c r="AL43" i="33"/>
  <c r="AG43" i="33"/>
  <c r="AB43" i="33"/>
  <c r="V43" i="33"/>
  <c r="BA43" i="33"/>
  <c r="AV43" i="33"/>
  <c r="AP43" i="33"/>
  <c r="AK43" i="33"/>
  <c r="AF43" i="33"/>
  <c r="Z43" i="33"/>
  <c r="U43" i="33"/>
  <c r="AT43" i="33"/>
  <c r="AJ43" i="33"/>
  <c r="Y43" i="33"/>
  <c r="AX43" i="33"/>
  <c r="AH43" i="33"/>
  <c r="T43" i="33"/>
  <c r="BD43" i="33"/>
  <c r="AC43" i="33"/>
  <c r="AS43" i="33"/>
  <c r="AD43" i="33"/>
  <c r="AO43" i="33"/>
  <c r="X43" i="33"/>
  <c r="AZ43" i="33"/>
  <c r="AN43" i="33"/>
  <c r="M29" i="33"/>
  <c r="AT56" i="33"/>
  <c r="AP56" i="33"/>
  <c r="AZ56" i="33"/>
  <c r="AU56" i="33"/>
  <c r="BD56" i="33"/>
  <c r="AW56" i="33"/>
  <c r="BC56" i="33"/>
  <c r="AV56" i="33"/>
  <c r="BA56" i="33"/>
  <c r="AS56" i="33"/>
  <c r="AY56" i="33"/>
  <c r="AK56" i="33"/>
  <c r="K29" i="33"/>
  <c r="AU29" i="33"/>
  <c r="W29" i="33"/>
  <c r="AL76" i="33" l="1"/>
  <c r="AM89" i="31"/>
  <c r="AO89" i="31" s="1"/>
  <c r="AQ89" i="31" s="1"/>
  <c r="AG89" i="31"/>
  <c r="AI89" i="31" s="1"/>
  <c r="AM56" i="33"/>
  <c r="AG56" i="33"/>
  <c r="AI56" i="33"/>
  <c r="AJ56" i="33"/>
  <c r="AH56" i="33"/>
  <c r="AX56" i="33"/>
  <c r="AF56" i="33"/>
  <c r="AR56" i="33"/>
  <c r="AN56" i="33"/>
  <c r="AQ56" i="33"/>
  <c r="AO56" i="33"/>
  <c r="AL56" i="33"/>
  <c r="BB56" i="33"/>
  <c r="AE76" i="33"/>
  <c r="AD88" i="33"/>
  <c r="AC67" i="33"/>
  <c r="AW89" i="33"/>
  <c r="AW68" i="33" s="1"/>
  <c r="AN89" i="33"/>
  <c r="AO89" i="33" s="1"/>
  <c r="AW88" i="33"/>
  <c r="AW67" i="33" s="1"/>
  <c r="AN88" i="33"/>
  <c r="AD89" i="33"/>
  <c r="AC68" i="33"/>
  <c r="AU67" i="33"/>
  <c r="AM67" i="33"/>
  <c r="AC28" i="33"/>
  <c r="AC29" i="33" s="1"/>
  <c r="AK26" i="33"/>
  <c r="AS18" i="33"/>
  <c r="AS26" i="33" s="1"/>
  <c r="AS28" i="33" s="1"/>
  <c r="BD41" i="33"/>
  <c r="AZ41" i="33"/>
  <c r="AV41" i="33"/>
  <c r="AR41" i="33"/>
  <c r="AN41" i="33"/>
  <c r="AJ41" i="33"/>
  <c r="AF41" i="33"/>
  <c r="AB41" i="33"/>
  <c r="X41" i="33"/>
  <c r="T41" i="33"/>
  <c r="AY41" i="33"/>
  <c r="AT41" i="33"/>
  <c r="AO41" i="33"/>
  <c r="AI41" i="33"/>
  <c r="AD41" i="33"/>
  <c r="Y41" i="33"/>
  <c r="S41" i="33"/>
  <c r="BC41" i="33"/>
  <c r="AX41" i="33"/>
  <c r="AS41" i="33"/>
  <c r="AM41" i="33"/>
  <c r="AH41" i="33"/>
  <c r="AC41" i="33"/>
  <c r="W41" i="33"/>
  <c r="R41" i="33"/>
  <c r="AW41" i="33"/>
  <c r="AL41" i="33"/>
  <c r="AA41" i="33"/>
  <c r="Q41" i="33"/>
  <c r="BB41" i="33"/>
  <c r="AP41" i="33"/>
  <c r="Z41" i="33"/>
  <c r="AU41" i="33"/>
  <c r="U41" i="33"/>
  <c r="BA41" i="33"/>
  <c r="AK41" i="33"/>
  <c r="V41" i="33"/>
  <c r="AG41" i="33"/>
  <c r="AE41" i="33"/>
  <c r="AQ41" i="33"/>
  <c r="X68" i="33"/>
  <c r="X76" i="33" s="1"/>
  <c r="AX30" i="33"/>
  <c r="AT30" i="33"/>
  <c r="AP30" i="33"/>
  <c r="AL30" i="33"/>
  <c r="AH30" i="33"/>
  <c r="AD30" i="33"/>
  <c r="Z30" i="33"/>
  <c r="V30" i="33"/>
  <c r="R30" i="33"/>
  <c r="N30" i="33"/>
  <c r="J30" i="33"/>
  <c r="F30" i="33"/>
  <c r="F60" i="33" s="1"/>
  <c r="AS30" i="33"/>
  <c r="AN30" i="33"/>
  <c r="AI30" i="33"/>
  <c r="AC30" i="33"/>
  <c r="X30" i="33"/>
  <c r="S30" i="33"/>
  <c r="M30" i="33"/>
  <c r="H30" i="33"/>
  <c r="E62" i="33"/>
  <c r="AW30" i="33"/>
  <c r="AR30" i="33"/>
  <c r="AM30" i="33"/>
  <c r="AG30" i="33"/>
  <c r="AB30" i="33"/>
  <c r="W30" i="33"/>
  <c r="Q30" i="33"/>
  <c r="L30" i="33"/>
  <c r="G30" i="33"/>
  <c r="AV30" i="33"/>
  <c r="AK30" i="33"/>
  <c r="AA30" i="33"/>
  <c r="P30" i="33"/>
  <c r="AQ30" i="33"/>
  <c r="U30" i="33"/>
  <c r="AU30" i="33"/>
  <c r="AJ30" i="33"/>
  <c r="Y30" i="33"/>
  <c r="O30" i="33"/>
  <c r="AF30" i="33"/>
  <c r="K30" i="33"/>
  <c r="I30" i="33"/>
  <c r="T30" i="33"/>
  <c r="AO30" i="33"/>
  <c r="AE30" i="33"/>
  <c r="BD53" i="33"/>
  <c r="AZ53" i="33"/>
  <c r="AV53" i="33"/>
  <c r="AR53" i="33"/>
  <c r="AN53" i="33"/>
  <c r="AJ53" i="33"/>
  <c r="AF53" i="33"/>
  <c r="BC53" i="33"/>
  <c r="AX53" i="33"/>
  <c r="AS53" i="33"/>
  <c r="AM53" i="33"/>
  <c r="AH53" i="33"/>
  <c r="AC53" i="33"/>
  <c r="AW53" i="33"/>
  <c r="AP53" i="33"/>
  <c r="AI53" i="33"/>
  <c r="BB53" i="33"/>
  <c r="AU53" i="33"/>
  <c r="AO53" i="33"/>
  <c r="AG53" i="33"/>
  <c r="AY53" i="33"/>
  <c r="AK53" i="33"/>
  <c r="AT53" i="33"/>
  <c r="AE53" i="33"/>
  <c r="AL53" i="33"/>
  <c r="AD53" i="33"/>
  <c r="BA53" i="33"/>
  <c r="AQ53" i="33"/>
  <c r="V18" i="33"/>
  <c r="V26" i="33" s="1"/>
  <c r="BD49" i="33"/>
  <c r="AZ49" i="33"/>
  <c r="AV49" i="33"/>
  <c r="AR49" i="33"/>
  <c r="AN49" i="33"/>
  <c r="AJ49" i="33"/>
  <c r="AF49" i="33"/>
  <c r="AB49" i="33"/>
  <c r="BC49" i="33"/>
  <c r="AX49" i="33"/>
  <c r="AS49" i="33"/>
  <c r="AM49" i="33"/>
  <c r="AH49" i="33"/>
  <c r="AC49" i="33"/>
  <c r="BB49" i="33"/>
  <c r="AW49" i="33"/>
  <c r="AQ49" i="33"/>
  <c r="AL49" i="33"/>
  <c r="AG49" i="33"/>
  <c r="AA49" i="33"/>
  <c r="BA49" i="33"/>
  <c r="AP49" i="33"/>
  <c r="AE49" i="33"/>
  <c r="AO49" i="33"/>
  <c r="Z49" i="33"/>
  <c r="AU49" i="33"/>
  <c r="AY49" i="33"/>
  <c r="AK49" i="33"/>
  <c r="Y49" i="33"/>
  <c r="AI49" i="33"/>
  <c r="AD49" i="33"/>
  <c r="AT49" i="33"/>
  <c r="P29" i="33"/>
  <c r="AX31" i="33"/>
  <c r="AT31" i="33"/>
  <c r="AP31" i="33"/>
  <c r="AL31" i="33"/>
  <c r="AH31" i="33"/>
  <c r="AD31" i="33"/>
  <c r="Z31" i="33"/>
  <c r="V31" i="33"/>
  <c r="R31" i="33"/>
  <c r="N31" i="33"/>
  <c r="J31" i="33"/>
  <c r="AW31" i="33"/>
  <c r="AR31" i="33"/>
  <c r="AM31" i="33"/>
  <c r="AG31" i="33"/>
  <c r="AB31" i="33"/>
  <c r="W31" i="33"/>
  <c r="Q31" i="33"/>
  <c r="L31" i="33"/>
  <c r="G31" i="33"/>
  <c r="AV31" i="33"/>
  <c r="AQ31" i="33"/>
  <c r="AK31" i="33"/>
  <c r="AF31" i="33"/>
  <c r="AA31" i="33"/>
  <c r="U31" i="33"/>
  <c r="P31" i="33"/>
  <c r="K31" i="33"/>
  <c r="AU31" i="33"/>
  <c r="AJ31" i="33"/>
  <c r="Y31" i="33"/>
  <c r="O31" i="33"/>
  <c r="AE31" i="33"/>
  <c r="AS31" i="33"/>
  <c r="AI31" i="33"/>
  <c r="X31" i="33"/>
  <c r="M31" i="33"/>
  <c r="AO31" i="33"/>
  <c r="T31" i="33"/>
  <c r="I31" i="33"/>
  <c r="AY31" i="33"/>
  <c r="H31" i="33"/>
  <c r="AC31" i="33"/>
  <c r="S31" i="33"/>
  <c r="AN31" i="33"/>
  <c r="BB37" i="33"/>
  <c r="AX37" i="33"/>
  <c r="AT37" i="33"/>
  <c r="AP37" i="33"/>
  <c r="AL37" i="33"/>
  <c r="AH37" i="33"/>
  <c r="AD37" i="33"/>
  <c r="Z37" i="33"/>
  <c r="V37" i="33"/>
  <c r="R37" i="33"/>
  <c r="N37" i="33"/>
  <c r="AZ37" i="33"/>
  <c r="AU37" i="33"/>
  <c r="AO37" i="33"/>
  <c r="AJ37" i="33"/>
  <c r="AE37" i="33"/>
  <c r="Y37" i="33"/>
  <c r="T37" i="33"/>
  <c r="O37" i="33"/>
  <c r="BD37" i="33"/>
  <c r="AY37" i="33"/>
  <c r="AS37" i="33"/>
  <c r="AN37" i="33"/>
  <c r="AI37" i="33"/>
  <c r="AC37" i="33"/>
  <c r="X37" i="33"/>
  <c r="S37" i="33"/>
  <c r="M37" i="33"/>
  <c r="BC37" i="33"/>
  <c r="AR37" i="33"/>
  <c r="AG37" i="33"/>
  <c r="W37" i="33"/>
  <c r="AW37" i="33"/>
  <c r="AK37" i="33"/>
  <c r="U37" i="33"/>
  <c r="AQ37" i="33"/>
  <c r="P37" i="33"/>
  <c r="AV37" i="33"/>
  <c r="AF37" i="33"/>
  <c r="Q37" i="33"/>
  <c r="AB37" i="33"/>
  <c r="AA37" i="33"/>
  <c r="BA37" i="33"/>
  <c r="AM37" i="33"/>
  <c r="BB57" i="33"/>
  <c r="AX57" i="33"/>
  <c r="AT57" i="33"/>
  <c r="AP57" i="33"/>
  <c r="AL57" i="33"/>
  <c r="AH57" i="33"/>
  <c r="BC57" i="33"/>
  <c r="AW57" i="33"/>
  <c r="AR57" i="33"/>
  <c r="AM57" i="33"/>
  <c r="AG57" i="33"/>
  <c r="BA57" i="33"/>
  <c r="AU57" i="33"/>
  <c r="AN57" i="33"/>
  <c r="AZ57" i="33"/>
  <c r="AS57" i="33"/>
  <c r="AK57" i="33"/>
  <c r="AQ57" i="33"/>
  <c r="AY57" i="33"/>
  <c r="AJ57" i="33"/>
  <c r="AV57" i="33"/>
  <c r="AO57" i="33"/>
  <c r="AI57" i="33"/>
  <c r="BD57" i="33"/>
  <c r="L29" i="33"/>
  <c r="BA42" i="33"/>
  <c r="AW42" i="33"/>
  <c r="AS42" i="33"/>
  <c r="AO42" i="33"/>
  <c r="AK42" i="33"/>
  <c r="AG42" i="33"/>
  <c r="AC42" i="33"/>
  <c r="Y42" i="33"/>
  <c r="U42" i="33"/>
  <c r="BC42" i="33"/>
  <c r="AX42" i="33"/>
  <c r="AR42" i="33"/>
  <c r="AM42" i="33"/>
  <c r="AH42" i="33"/>
  <c r="AB42" i="33"/>
  <c r="W42" i="33"/>
  <c r="R42" i="33"/>
  <c r="BB42" i="33"/>
  <c r="AV42" i="33"/>
  <c r="AQ42" i="33"/>
  <c r="AL42" i="33"/>
  <c r="AF42" i="33"/>
  <c r="AA42" i="33"/>
  <c r="V42" i="33"/>
  <c r="AZ42" i="33"/>
  <c r="AP42" i="33"/>
  <c r="AE42" i="33"/>
  <c r="T42" i="33"/>
  <c r="AT42" i="33"/>
  <c r="AD42" i="33"/>
  <c r="AJ42" i="33"/>
  <c r="BD42" i="33"/>
  <c r="AN42" i="33"/>
  <c r="Z42" i="33"/>
  <c r="AY42" i="33"/>
  <c r="X42" i="33"/>
  <c r="AU42" i="33"/>
  <c r="S42" i="33"/>
  <c r="AI42" i="33"/>
  <c r="AM68" i="33"/>
  <c r="AU68" i="33"/>
  <c r="BC58" i="33"/>
  <c r="AY58" i="33"/>
  <c r="AU58" i="33"/>
  <c r="AQ58" i="33"/>
  <c r="AM58" i="33"/>
  <c r="AI58" i="33"/>
  <c r="BA58" i="33"/>
  <c r="AV58" i="33"/>
  <c r="AP58" i="33"/>
  <c r="AK58" i="33"/>
  <c r="AZ58" i="33"/>
  <c r="AS58" i="33"/>
  <c r="AL58" i="33"/>
  <c r="AX58" i="33"/>
  <c r="AR58" i="33"/>
  <c r="AJ58" i="33"/>
  <c r="BD58" i="33"/>
  <c r="AO58" i="33"/>
  <c r="AH58" i="33"/>
  <c r="AW58" i="33"/>
  <c r="BB58" i="33"/>
  <c r="AT58" i="33"/>
  <c r="AN58" i="33"/>
  <c r="BA50" i="33"/>
  <c r="AW50" i="33"/>
  <c r="AS50" i="33"/>
  <c r="AO50" i="33"/>
  <c r="AK50" i="33"/>
  <c r="AG50" i="33"/>
  <c r="AC50" i="33"/>
  <c r="BD50" i="33"/>
  <c r="AY50" i="33"/>
  <c r="AT50" i="33"/>
  <c r="AN50" i="33"/>
  <c r="AI50" i="33"/>
  <c r="AD50" i="33"/>
  <c r="BC50" i="33"/>
  <c r="AX50" i="33"/>
  <c r="AR50" i="33"/>
  <c r="AM50" i="33"/>
  <c r="AH50" i="33"/>
  <c r="AB50" i="33"/>
  <c r="BB50" i="33"/>
  <c r="AQ50" i="33"/>
  <c r="AF50" i="33"/>
  <c r="AZ50" i="33"/>
  <c r="AL50" i="33"/>
  <c r="Z50" i="33"/>
  <c r="AV50" i="33"/>
  <c r="AJ50" i="33"/>
  <c r="AU50" i="33"/>
  <c r="AE50" i="33"/>
  <c r="AP50" i="33"/>
  <c r="AA50" i="33"/>
  <c r="BB45" i="33"/>
  <c r="AX45" i="33"/>
  <c r="AT45" i="33"/>
  <c r="AP45" i="33"/>
  <c r="AL45" i="33"/>
  <c r="AH45" i="33"/>
  <c r="AD45" i="33"/>
  <c r="Z45" i="33"/>
  <c r="V45" i="33"/>
  <c r="BD45" i="33"/>
  <c r="AY45" i="33"/>
  <c r="AS45" i="33"/>
  <c r="AN45" i="33"/>
  <c r="AI45" i="33"/>
  <c r="AC45" i="33"/>
  <c r="X45" i="33"/>
  <c r="BC45" i="33"/>
  <c r="AW45" i="33"/>
  <c r="AR45" i="33"/>
  <c r="AM45" i="33"/>
  <c r="AG45" i="33"/>
  <c r="AB45" i="33"/>
  <c r="W45" i="33"/>
  <c r="AV45" i="33"/>
  <c r="AK45" i="33"/>
  <c r="AA45" i="33"/>
  <c r="AU45" i="33"/>
  <c r="AF45" i="33"/>
  <c r="BA45" i="33"/>
  <c r="AQ45" i="33"/>
  <c r="AE45" i="33"/>
  <c r="AO45" i="33"/>
  <c r="Y45" i="33"/>
  <c r="AZ45" i="33"/>
  <c r="U45" i="33"/>
  <c r="AJ45" i="33"/>
  <c r="N28" i="33"/>
  <c r="N29" i="33" s="1"/>
  <c r="AX33" i="33"/>
  <c r="AT33" i="33"/>
  <c r="AP33" i="33"/>
  <c r="AL33" i="33"/>
  <c r="AH33" i="33"/>
  <c r="AD33" i="33"/>
  <c r="Z33" i="33"/>
  <c r="V33" i="33"/>
  <c r="R33" i="33"/>
  <c r="N33" i="33"/>
  <c r="J33" i="33"/>
  <c r="AZ33" i="33"/>
  <c r="AU33" i="33"/>
  <c r="AO33" i="33"/>
  <c r="AJ33" i="33"/>
  <c r="AE33" i="33"/>
  <c r="Y33" i="33"/>
  <c r="T33" i="33"/>
  <c r="O33" i="33"/>
  <c r="I33" i="33"/>
  <c r="AY33" i="33"/>
  <c r="AS33" i="33"/>
  <c r="AN33" i="33"/>
  <c r="AI33" i="33"/>
  <c r="AC33" i="33"/>
  <c r="X33" i="33"/>
  <c r="S33" i="33"/>
  <c r="M33" i="33"/>
  <c r="AR33" i="33"/>
  <c r="AG33" i="33"/>
  <c r="W33" i="33"/>
  <c r="L33" i="33"/>
  <c r="AM33" i="33"/>
  <c r="BA33" i="33"/>
  <c r="AQ33" i="33"/>
  <c r="AF33" i="33"/>
  <c r="U33" i="33"/>
  <c r="K33" i="33"/>
  <c r="AW33" i="33"/>
  <c r="AB33" i="33"/>
  <c r="Q33" i="33"/>
  <c r="AV33" i="33"/>
  <c r="AA33" i="33"/>
  <c r="P33" i="33"/>
  <c r="AK33" i="33"/>
  <c r="AD67" i="33" l="1"/>
  <c r="AF88" i="33"/>
  <c r="AF67" i="33" s="1"/>
  <c r="AC76" i="33"/>
  <c r="AD68" i="33"/>
  <c r="AF89" i="33"/>
  <c r="AF68" i="33" s="1"/>
  <c r="AF76" i="33" s="1"/>
  <c r="AW76" i="33"/>
  <c r="AP89" i="33"/>
  <c r="AO68" i="33"/>
  <c r="AO88" i="33"/>
  <c r="AN67" i="33"/>
  <c r="AM76" i="33"/>
  <c r="AU76" i="33"/>
  <c r="M60" i="33"/>
  <c r="AK28" i="33"/>
  <c r="AK29" i="33" s="1"/>
  <c r="AS29" i="33"/>
  <c r="BA54" i="33"/>
  <c r="AK54" i="33"/>
  <c r="AR54" i="33"/>
  <c r="AQ54" i="33"/>
  <c r="AV54" i="33"/>
  <c r="AL54" i="33"/>
  <c r="AE54" i="33"/>
  <c r="BC54" i="33"/>
  <c r="AD54" i="33"/>
  <c r="AF54" i="33"/>
  <c r="AO54" i="33"/>
  <c r="AY54" i="33"/>
  <c r="AZ54" i="33"/>
  <c r="AW54" i="33"/>
  <c r="AG54" i="33"/>
  <c r="AM54" i="33"/>
  <c r="AJ54" i="33"/>
  <c r="AP54" i="33"/>
  <c r="AU54" i="33"/>
  <c r="BB54" i="33"/>
  <c r="AS54" i="33"/>
  <c r="AH54" i="33"/>
  <c r="AI54" i="33"/>
  <c r="AT54" i="33"/>
  <c r="AX54" i="33"/>
  <c r="BD54" i="33"/>
  <c r="AN54" i="33"/>
  <c r="J60" i="33"/>
  <c r="K60" i="33"/>
  <c r="N60" i="33"/>
  <c r="BA39" i="33"/>
  <c r="AW39" i="33"/>
  <c r="AS39" i="33"/>
  <c r="AO39" i="33"/>
  <c r="AK39" i="33"/>
  <c r="AG39" i="33"/>
  <c r="AC39" i="33"/>
  <c r="Y39" i="33"/>
  <c r="U39" i="33"/>
  <c r="U60" i="33" s="1"/>
  <c r="Q39" i="33"/>
  <c r="Q60" i="33" s="1"/>
  <c r="AZ39" i="33"/>
  <c r="AU39" i="33"/>
  <c r="AP39" i="33"/>
  <c r="AJ39" i="33"/>
  <c r="AE39" i="33"/>
  <c r="Z39" i="33"/>
  <c r="T39" i="33"/>
  <c r="T60" i="33" s="1"/>
  <c r="O39" i="33"/>
  <c r="O60" i="33" s="1"/>
  <c r="BD39" i="33"/>
  <c r="AY39" i="33"/>
  <c r="AT39" i="33"/>
  <c r="AN39" i="33"/>
  <c r="AI39" i="33"/>
  <c r="AD39" i="33"/>
  <c r="X39" i="33"/>
  <c r="S39" i="33"/>
  <c r="S60" i="33" s="1"/>
  <c r="BC39" i="33"/>
  <c r="AR39" i="33"/>
  <c r="AH39" i="33"/>
  <c r="W39" i="33"/>
  <c r="AX39" i="33"/>
  <c r="AL39" i="33"/>
  <c r="V39" i="33"/>
  <c r="V60" i="33" s="1"/>
  <c r="AQ39" i="33"/>
  <c r="P39" i="33"/>
  <c r="P60" i="33" s="1"/>
  <c r="AV39" i="33"/>
  <c r="AF39" i="33"/>
  <c r="R39" i="33"/>
  <c r="R60" i="33" s="1"/>
  <c r="AB39" i="33"/>
  <c r="BB39" i="33"/>
  <c r="AM39" i="33"/>
  <c r="AA39" i="33"/>
  <c r="V28" i="33"/>
  <c r="V29" i="33" s="1"/>
  <c r="L60" i="33"/>
  <c r="F61" i="33"/>
  <c r="E63" i="33"/>
  <c r="E64" i="33" s="1"/>
  <c r="E77" i="33" s="1"/>
  <c r="E80" i="33" s="1"/>
  <c r="E81" i="33" s="1"/>
  <c r="I60" i="33"/>
  <c r="AD18" i="33"/>
  <c r="AD26" i="33" s="1"/>
  <c r="G60" i="33"/>
  <c r="H60" i="33"/>
  <c r="AD76" i="33" l="1"/>
  <c r="AP68" i="33"/>
  <c r="AQ89" i="33"/>
  <c r="AP88" i="33"/>
  <c r="AO67" i="33"/>
  <c r="AO76" i="33" s="1"/>
  <c r="F62" i="33"/>
  <c r="G61" i="33" s="1"/>
  <c r="G62" i="33" s="1"/>
  <c r="H61" i="33" s="1"/>
  <c r="H62" i="33" s="1"/>
  <c r="I61" i="33" s="1"/>
  <c r="AL18" i="33"/>
  <c r="AL26" i="33" s="1"/>
  <c r="AT18" i="33"/>
  <c r="AT26" i="33" s="1"/>
  <c r="AV68" i="33"/>
  <c r="AV76" i="33" s="1"/>
  <c r="AN68" i="33"/>
  <c r="AN76" i="33" s="1"/>
  <c r="AD28" i="33"/>
  <c r="AD29" i="33" s="1"/>
  <c r="BA47" i="33"/>
  <c r="AW47" i="33"/>
  <c r="AS47" i="33"/>
  <c r="AO47" i="33"/>
  <c r="AK47" i="33"/>
  <c r="AG47" i="33"/>
  <c r="AC47" i="33"/>
  <c r="AC60" i="33" s="1"/>
  <c r="Y47" i="33"/>
  <c r="Y60" i="33" s="1"/>
  <c r="BD47" i="33"/>
  <c r="AY47" i="33"/>
  <c r="AT47" i="33"/>
  <c r="AN47" i="33"/>
  <c r="AI47" i="33"/>
  <c r="AD47" i="33"/>
  <c r="AD60" i="33" s="1"/>
  <c r="X47" i="33"/>
  <c r="X60" i="33" s="1"/>
  <c r="BC47" i="33"/>
  <c r="AX47" i="33"/>
  <c r="AR47" i="33"/>
  <c r="AM47" i="33"/>
  <c r="AH47" i="33"/>
  <c r="AB47" i="33"/>
  <c r="AB60" i="33" s="1"/>
  <c r="W47" i="33"/>
  <c r="W60" i="33" s="1"/>
  <c r="BB47" i="33"/>
  <c r="AQ47" i="33"/>
  <c r="AF47" i="33"/>
  <c r="AV47" i="33"/>
  <c r="AJ47" i="33"/>
  <c r="AA47" i="33"/>
  <c r="AA60" i="33" s="1"/>
  <c r="AU47" i="33"/>
  <c r="AE47" i="33"/>
  <c r="AP47" i="33"/>
  <c r="AL47" i="33"/>
  <c r="Z47" i="33"/>
  <c r="Z60" i="33" s="1"/>
  <c r="AZ47" i="33"/>
  <c r="AP67" i="33" l="1"/>
  <c r="AP76" i="33" s="1"/>
  <c r="AQ88" i="33"/>
  <c r="AR89" i="33"/>
  <c r="AR68" i="33" s="1"/>
  <c r="AQ68" i="33"/>
  <c r="AT28" i="33"/>
  <c r="F63" i="33"/>
  <c r="F64" i="33" s="1"/>
  <c r="F77" i="33" s="1"/>
  <c r="F80" i="33" s="1"/>
  <c r="F81" i="33" s="1"/>
  <c r="I62" i="33"/>
  <c r="J61" i="33" s="1"/>
  <c r="H63" i="33"/>
  <c r="H64" i="33" s="1"/>
  <c r="H77" i="33" s="1"/>
  <c r="H80" i="33" s="1"/>
  <c r="G63" i="33"/>
  <c r="G64" i="33" s="1"/>
  <c r="G77" i="33" s="1"/>
  <c r="G80" i="33" s="1"/>
  <c r="BC55" i="33"/>
  <c r="BC60" i="33" s="1"/>
  <c r="AY55" i="33"/>
  <c r="AY60" i="33" s="1"/>
  <c r="AU55" i="33"/>
  <c r="AU60" i="33" s="1"/>
  <c r="AQ55" i="33"/>
  <c r="AQ60" i="33" s="1"/>
  <c r="AM55" i="33"/>
  <c r="AM60" i="33" s="1"/>
  <c r="AI55" i="33"/>
  <c r="AI60" i="33" s="1"/>
  <c r="AE55" i="33"/>
  <c r="AE60" i="33" s="1"/>
  <c r="BD55" i="33"/>
  <c r="BD60" i="33" s="1"/>
  <c r="AX55" i="33"/>
  <c r="AX60" i="33" s="1"/>
  <c r="AS55" i="33"/>
  <c r="AS60" i="33" s="1"/>
  <c r="AN55" i="33"/>
  <c r="AN60" i="33" s="1"/>
  <c r="AH55" i="33"/>
  <c r="AH60" i="33" s="1"/>
  <c r="BA55" i="33"/>
  <c r="BA60" i="33" s="1"/>
  <c r="AT55" i="33"/>
  <c r="AT60" i="33" s="1"/>
  <c r="AL55" i="33"/>
  <c r="AL60" i="33" s="1"/>
  <c r="AF55" i="33"/>
  <c r="AF60" i="33" s="1"/>
  <c r="AZ55" i="33"/>
  <c r="AZ60" i="33" s="1"/>
  <c r="AR55" i="33"/>
  <c r="AR60" i="33" s="1"/>
  <c r="AK55" i="33"/>
  <c r="AK60" i="33" s="1"/>
  <c r="BB55" i="33"/>
  <c r="BB60" i="33" s="1"/>
  <c r="AO55" i="33"/>
  <c r="AO60" i="33" s="1"/>
  <c r="AW55" i="33"/>
  <c r="AW60" i="33" s="1"/>
  <c r="AJ55" i="33"/>
  <c r="AJ60" i="33" s="1"/>
  <c r="AP55" i="33"/>
  <c r="AP60" i="33" s="1"/>
  <c r="AV55" i="33"/>
  <c r="AV60" i="33" s="1"/>
  <c r="AG55" i="33"/>
  <c r="AG60" i="33" s="1"/>
  <c r="AL28" i="33"/>
  <c r="AL29" i="33" s="1"/>
  <c r="AQ67" i="33" l="1"/>
  <c r="AQ76" i="33" s="1"/>
  <c r="AR88" i="33"/>
  <c r="AR67" i="33" s="1"/>
  <c r="AR76" i="33" s="1"/>
  <c r="J62" i="33"/>
  <c r="K61" i="33" s="1"/>
  <c r="AT29" i="33"/>
  <c r="I63" i="33"/>
  <c r="I64" i="33" s="1"/>
  <c r="I77" i="33" s="1"/>
  <c r="I80" i="33" s="1"/>
  <c r="G81" i="33"/>
  <c r="H81" i="33" s="1"/>
  <c r="K62" i="33" l="1"/>
  <c r="L61" i="33" s="1"/>
  <c r="I81" i="33"/>
  <c r="J63" i="33"/>
  <c r="J64" i="33" s="1"/>
  <c r="J77" i="33" s="1"/>
  <c r="J80" i="33" s="1"/>
  <c r="J81" i="33" l="1"/>
  <c r="L62" i="33"/>
  <c r="M61" i="33" s="1"/>
  <c r="K63" i="33"/>
  <c r="K64" i="33" s="1"/>
  <c r="K77" i="33" s="1"/>
  <c r="K80" i="33" s="1"/>
  <c r="K81" i="33" l="1"/>
  <c r="M62" i="33"/>
  <c r="N61" i="33" s="1"/>
  <c r="L63" i="33"/>
  <c r="L64" i="33" s="1"/>
  <c r="L77" i="33" s="1"/>
  <c r="L80" i="33" s="1"/>
  <c r="L81" i="33" l="1"/>
  <c r="N62" i="33"/>
  <c r="O61" i="33" s="1"/>
  <c r="M63" i="33"/>
  <c r="M64" i="33" s="1"/>
  <c r="M77" i="33" s="1"/>
  <c r="M80" i="33" s="1"/>
  <c r="N13" i="31"/>
  <c r="V13" i="31" s="1"/>
  <c r="AD13" i="31" s="1"/>
  <c r="AL13" i="31" s="1"/>
  <c r="AT13" i="31" s="1"/>
  <c r="M13" i="31"/>
  <c r="U13" i="31" s="1"/>
  <c r="AC13" i="31" s="1"/>
  <c r="AK13" i="31" s="1"/>
  <c r="AS13" i="31" s="1"/>
  <c r="Z13" i="31"/>
  <c r="AJ13" i="31" s="1"/>
  <c r="Y13" i="31"/>
  <c r="AI13" i="31" s="1"/>
  <c r="F27" i="31"/>
  <c r="G27" i="31" s="1"/>
  <c r="H27" i="31" s="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AA13" i="31"/>
  <c r="AB13" i="31"/>
  <c r="F19" i="31"/>
  <c r="G19" i="31"/>
  <c r="H19" i="31"/>
  <c r="I19" i="31"/>
  <c r="J19" i="31"/>
  <c r="K19" i="31"/>
  <c r="L19" i="31"/>
  <c r="M19" i="31"/>
  <c r="N19" i="31"/>
  <c r="O19" i="31"/>
  <c r="P19" i="31"/>
  <c r="Q19" i="31"/>
  <c r="R19" i="31"/>
  <c r="S19" i="31"/>
  <c r="T19" i="31"/>
  <c r="U19" i="31"/>
  <c r="V19" i="31"/>
  <c r="W19" i="31"/>
  <c r="X19" i="31"/>
  <c r="Y19" i="31"/>
  <c r="Z19" i="31"/>
  <c r="AA19" i="31"/>
  <c r="AB19" i="31"/>
  <c r="AC19" i="31"/>
  <c r="AD19" i="31"/>
  <c r="AE19" i="31"/>
  <c r="AF19" i="31"/>
  <c r="AG19" i="31"/>
  <c r="AH19" i="31"/>
  <c r="AI19" i="31"/>
  <c r="AJ19" i="31"/>
  <c r="AK19" i="31"/>
  <c r="AL19" i="31"/>
  <c r="AM19" i="31"/>
  <c r="AN19" i="31"/>
  <c r="AO19" i="31"/>
  <c r="AP19" i="31"/>
  <c r="AQ19" i="31"/>
  <c r="AR19" i="31"/>
  <c r="AS19" i="31"/>
  <c r="AT19" i="31"/>
  <c r="AU19" i="31"/>
  <c r="AV19" i="31"/>
  <c r="AW19" i="31"/>
  <c r="E19" i="31"/>
  <c r="F13" i="31"/>
  <c r="E13" i="31"/>
  <c r="AT7" i="10"/>
  <c r="AS7" i="10"/>
  <c r="AJ7" i="10"/>
  <c r="AI7" i="10"/>
  <c r="Z7" i="10"/>
  <c r="Y7" i="10"/>
  <c r="P7" i="10"/>
  <c r="O7" i="10"/>
  <c r="M81" i="33" l="1"/>
  <c r="N63" i="33"/>
  <c r="N64" i="33" s="1"/>
  <c r="N77" i="33" s="1"/>
  <c r="N80" i="33" s="1"/>
  <c r="O62" i="33"/>
  <c r="P61" i="33" s="1"/>
  <c r="N81" i="33" l="1"/>
  <c r="P62" i="33"/>
  <c r="Q61" i="33" s="1"/>
  <c r="O63" i="33"/>
  <c r="O64" i="33" s="1"/>
  <c r="O77" i="33" s="1"/>
  <c r="O80" i="33" s="1"/>
  <c r="O81" i="33" l="1"/>
  <c r="P63" i="33"/>
  <c r="P64" i="33" s="1"/>
  <c r="P77" i="33" s="1"/>
  <c r="P80" i="33" s="1"/>
  <c r="Q62" i="33"/>
  <c r="R61" i="33" s="1"/>
  <c r="P81" i="33" l="1"/>
  <c r="R62" i="33"/>
  <c r="S61" i="33" s="1"/>
  <c r="Q63" i="33"/>
  <c r="Q64" i="33" s="1"/>
  <c r="Q77" i="33" s="1"/>
  <c r="Q80" i="33" s="1"/>
  <c r="Q81" i="33" l="1"/>
  <c r="S62" i="33"/>
  <c r="T61" i="33" s="1"/>
  <c r="R63" i="33"/>
  <c r="R64" i="33" s="1"/>
  <c r="R77" i="33" s="1"/>
  <c r="R80" i="33" s="1"/>
  <c r="R81" i="33" l="1"/>
  <c r="S63" i="33"/>
  <c r="S64" i="33" s="1"/>
  <c r="S77" i="33" s="1"/>
  <c r="S80" i="33" s="1"/>
  <c r="T62" i="33"/>
  <c r="U61" i="33" s="1"/>
  <c r="S81" i="33" l="1"/>
  <c r="U62" i="33"/>
  <c r="V61" i="33" s="1"/>
  <c r="T63" i="33"/>
  <c r="T64" i="33" s="1"/>
  <c r="T77" i="33" s="1"/>
  <c r="T80" i="33" s="1"/>
  <c r="T81" i="33" l="1"/>
  <c r="U63" i="33"/>
  <c r="U64" i="33" s="1"/>
  <c r="U77" i="33" s="1"/>
  <c r="U80" i="33" s="1"/>
  <c r="V62" i="33"/>
  <c r="W61" i="33" s="1"/>
  <c r="U81" i="33" l="1"/>
  <c r="V63" i="33"/>
  <c r="V64" i="33" s="1"/>
  <c r="V77" i="33" s="1"/>
  <c r="V80" i="33" s="1"/>
  <c r="W62" i="33"/>
  <c r="X61" i="33" s="1"/>
  <c r="V81" i="33" l="1"/>
  <c r="C4" i="33" s="1"/>
  <c r="G30" i="29" s="1"/>
  <c r="W63" i="33"/>
  <c r="W64" i="33" s="1"/>
  <c r="W77" i="33" s="1"/>
  <c r="W80" i="33" s="1"/>
  <c r="X62" i="33"/>
  <c r="Y61" i="33" s="1"/>
  <c r="W81" i="33" l="1"/>
  <c r="X63" i="33"/>
  <c r="X64" i="33" s="1"/>
  <c r="X77" i="33" s="1"/>
  <c r="X80" i="33" s="1"/>
  <c r="Y62" i="33"/>
  <c r="Z61" i="33" s="1"/>
  <c r="X81" i="33" l="1"/>
  <c r="Z62" i="33"/>
  <c r="AA61" i="33" s="1"/>
  <c r="Y63" i="33"/>
  <c r="Y64" i="33" s="1"/>
  <c r="Y77" i="33" s="1"/>
  <c r="Y80" i="33" s="1"/>
  <c r="Y81" i="33" l="1"/>
  <c r="AA62" i="33"/>
  <c r="AB61" i="33" s="1"/>
  <c r="Z63" i="33"/>
  <c r="Z64" i="33" s="1"/>
  <c r="Z77" i="33" s="1"/>
  <c r="Z80" i="33" s="1"/>
  <c r="Z81" i="33" l="1"/>
  <c r="AA63" i="33"/>
  <c r="AA64" i="33" s="1"/>
  <c r="AA77" i="33" s="1"/>
  <c r="AA80" i="33" s="1"/>
  <c r="AB62" i="33"/>
  <c r="AC61" i="33" s="1"/>
  <c r="AA81" i="33" l="1"/>
  <c r="AC62" i="33"/>
  <c r="AD61" i="33" s="1"/>
  <c r="AB63" i="33"/>
  <c r="AB64" i="33" s="1"/>
  <c r="AB77" i="33" s="1"/>
  <c r="AB80" i="33" s="1"/>
  <c r="AB81" i="33" l="1"/>
  <c r="AD62" i="33"/>
  <c r="AE61" i="33" s="1"/>
  <c r="AC63" i="33"/>
  <c r="AC64" i="33" s="1"/>
  <c r="AC77" i="33" s="1"/>
  <c r="AC80" i="33" s="1"/>
  <c r="AC81" i="33" l="1"/>
  <c r="AD63" i="33"/>
  <c r="AD64" i="33" s="1"/>
  <c r="AD77" i="33" s="1"/>
  <c r="AD80" i="33" s="1"/>
  <c r="AE62" i="33"/>
  <c r="AF61" i="33" s="1"/>
  <c r="AD81" i="33" l="1"/>
  <c r="C5" i="33" s="1"/>
  <c r="H30" i="29" s="1"/>
  <c r="AF62" i="33"/>
  <c r="AG61" i="33" s="1"/>
  <c r="AE63" i="33"/>
  <c r="AE64" i="33" s="1"/>
  <c r="AE77" i="33" s="1"/>
  <c r="AE80" i="33" s="1"/>
  <c r="AE81" i="33" l="1"/>
  <c r="AF63" i="33"/>
  <c r="AF64" i="33" s="1"/>
  <c r="AF77" i="33" s="1"/>
  <c r="AF80" i="33" s="1"/>
  <c r="AG62" i="33"/>
  <c r="AH61" i="33" s="1"/>
  <c r="AF81" i="33" l="1"/>
  <c r="AH62" i="33"/>
  <c r="AI61" i="33" s="1"/>
  <c r="AG63" i="33"/>
  <c r="AG64" i="33" s="1"/>
  <c r="AG77" i="33" s="1"/>
  <c r="AG80" i="33" s="1"/>
  <c r="AG81" i="33" l="1"/>
  <c r="AI62" i="33"/>
  <c r="AJ61" i="33" s="1"/>
  <c r="AH63" i="33"/>
  <c r="AH64" i="33" s="1"/>
  <c r="AH77" i="33" s="1"/>
  <c r="AH80" i="33" s="1"/>
  <c r="AH81" i="33" l="1"/>
  <c r="AI63" i="33"/>
  <c r="AI64" i="33" s="1"/>
  <c r="AI77" i="33" s="1"/>
  <c r="AI80" i="33" s="1"/>
  <c r="AJ62" i="33"/>
  <c r="AK61" i="33" s="1"/>
  <c r="AI81" i="33" l="1"/>
  <c r="AK62" i="33"/>
  <c r="AL61" i="33" s="1"/>
  <c r="AJ63" i="33"/>
  <c r="AJ64" i="33" s="1"/>
  <c r="AJ77" i="33" s="1"/>
  <c r="AJ80" i="33" s="1"/>
  <c r="AJ81" i="33" l="1"/>
  <c r="AL62" i="33"/>
  <c r="AM61" i="33" s="1"/>
  <c r="AK63" i="33"/>
  <c r="AK64" i="33" s="1"/>
  <c r="AK77" i="33" s="1"/>
  <c r="AK80" i="33" s="1"/>
  <c r="AK81" i="33" l="1"/>
  <c r="AM62" i="33"/>
  <c r="AN61" i="33" s="1"/>
  <c r="AL63" i="33"/>
  <c r="AL64" i="33" s="1"/>
  <c r="AL77" i="33" s="1"/>
  <c r="AL80" i="33" s="1"/>
  <c r="AL81" i="33" l="1"/>
  <c r="C6" i="33" s="1"/>
  <c r="I30" i="29" s="1"/>
  <c r="AN62" i="33"/>
  <c r="AO61" i="33" s="1"/>
  <c r="AM63" i="33"/>
  <c r="AM64" i="33" s="1"/>
  <c r="AM77" i="33" s="1"/>
  <c r="AM80" i="33" s="1"/>
  <c r="AM81" i="33" l="1"/>
  <c r="AO62" i="33"/>
  <c r="AP61" i="33" s="1"/>
  <c r="AN63" i="33"/>
  <c r="AN64" i="33" s="1"/>
  <c r="AN77" i="33" s="1"/>
  <c r="AN80" i="33" s="1"/>
  <c r="AN81" i="33" l="1"/>
  <c r="AO63" i="33"/>
  <c r="AO64" i="33" s="1"/>
  <c r="AO77" i="33" s="1"/>
  <c r="AO80" i="33" s="1"/>
  <c r="AP62" i="33"/>
  <c r="AQ61" i="33" s="1"/>
  <c r="AO81" i="33" l="1"/>
  <c r="AQ62" i="33"/>
  <c r="AR61" i="33" s="1"/>
  <c r="AP63" i="33"/>
  <c r="AP64" i="33" s="1"/>
  <c r="AP77" i="33" s="1"/>
  <c r="AP80" i="33" s="1"/>
  <c r="AP81" i="33" l="1"/>
  <c r="AR62" i="33"/>
  <c r="AS61" i="33" s="1"/>
  <c r="AQ63" i="33"/>
  <c r="AQ64" i="33" s="1"/>
  <c r="AQ77" i="33" s="1"/>
  <c r="AQ80" i="33" s="1"/>
  <c r="AQ81" i="33" l="1"/>
  <c r="AR63" i="33"/>
  <c r="AR64" i="33" s="1"/>
  <c r="AR77" i="33" s="1"/>
  <c r="AR80" i="33" s="1"/>
  <c r="AS62" i="33"/>
  <c r="AT61" i="33" s="1"/>
  <c r="AR81" i="33" l="1"/>
  <c r="AT62" i="33"/>
  <c r="AU61" i="33" s="1"/>
  <c r="AS63" i="33"/>
  <c r="AS64" i="33" s="1"/>
  <c r="AS77" i="33" s="1"/>
  <c r="AS80" i="33" s="1"/>
  <c r="AS81" i="33" l="1"/>
  <c r="AU62" i="33"/>
  <c r="AV61" i="33" s="1"/>
  <c r="AT63" i="33"/>
  <c r="AT64" i="33" s="1"/>
  <c r="AT77" i="33" s="1"/>
  <c r="AT80" i="33" s="1"/>
  <c r="AT81" i="33" l="1"/>
  <c r="AU63" i="33"/>
  <c r="AU64" i="33" s="1"/>
  <c r="AU77" i="33" s="1"/>
  <c r="AU80" i="33" s="1"/>
  <c r="AV62" i="33"/>
  <c r="AW61" i="33" s="1"/>
  <c r="AU81" i="33" l="1"/>
  <c r="AW62" i="33"/>
  <c r="AX61" i="33" s="1"/>
  <c r="AV63" i="33"/>
  <c r="AV64" i="33" s="1"/>
  <c r="AV77" i="33" s="1"/>
  <c r="AV80" i="33" s="1"/>
  <c r="AV81" i="33" l="1"/>
  <c r="AX62" i="33"/>
  <c r="AY61" i="33" s="1"/>
  <c r="AW63" i="33"/>
  <c r="AW64" i="33" s="1"/>
  <c r="AW77" i="33" s="1"/>
  <c r="AW80" i="33" s="1"/>
  <c r="AW81" i="33" l="1"/>
  <c r="AY62" i="33"/>
  <c r="AZ61" i="33" s="1"/>
  <c r="AX63" i="33"/>
  <c r="AX64" i="33" s="1"/>
  <c r="AX77" i="33" s="1"/>
  <c r="AX80" i="33" s="1"/>
  <c r="AX81" i="33" l="1"/>
  <c r="AZ62" i="33"/>
  <c r="BA61" i="33" s="1"/>
  <c r="AY63" i="33"/>
  <c r="AY64" i="33" s="1"/>
  <c r="AY77" i="33" s="1"/>
  <c r="AY80" i="33" s="1"/>
  <c r="AY81" i="33" l="1"/>
  <c r="C7" i="33" s="1"/>
  <c r="J30" i="29" s="1"/>
  <c r="BA62" i="33"/>
  <c r="BB61" i="33" s="1"/>
  <c r="AZ63" i="33"/>
  <c r="AZ64" i="33" s="1"/>
  <c r="AZ77" i="33" s="1"/>
  <c r="AZ80" i="33" s="1"/>
  <c r="AZ81" i="33" l="1"/>
  <c r="BB62" i="33"/>
  <c r="BC61" i="33" s="1"/>
  <c r="BA63" i="33"/>
  <c r="BA64" i="33" s="1"/>
  <c r="BA77" i="33" s="1"/>
  <c r="BA80" i="33" s="1"/>
  <c r="BA81" i="33" l="1"/>
  <c r="BC62" i="33"/>
  <c r="BD61" i="33" s="1"/>
  <c r="BB63" i="33"/>
  <c r="BB64" i="33" s="1"/>
  <c r="BB77" i="33" s="1"/>
  <c r="BB80" i="33" s="1"/>
  <c r="BB81" i="33" l="1"/>
  <c r="BD62" i="33"/>
  <c r="BD63" i="33" s="1"/>
  <c r="BD64" i="33" s="1"/>
  <c r="BD77" i="33" s="1"/>
  <c r="BD80" i="33" s="1"/>
  <c r="BC63" i="33"/>
  <c r="BC64" i="33" s="1"/>
  <c r="BC77" i="33" s="1"/>
  <c r="BC80" i="33" s="1"/>
  <c r="BC81" i="33" l="1"/>
  <c r="BD81" i="33" s="1"/>
  <c r="I5" i="20" l="1"/>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8" i="20"/>
  <c r="G7"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W25" i="31"/>
  <c r="AV25" i="31"/>
  <c r="AU25" i="31"/>
  <c r="AT25" i="31"/>
  <c r="AS25" i="31"/>
  <c r="AR25" i="31"/>
  <c r="AQ25" i="31"/>
  <c r="AP25" i="31"/>
  <c r="AO25" i="31"/>
  <c r="AN25" i="31"/>
  <c r="AM25" i="31"/>
  <c r="AL25" i="31"/>
  <c r="AK25" i="31"/>
  <c r="AJ25" i="31"/>
  <c r="AI25" i="31"/>
  <c r="AH25" i="31"/>
  <c r="AG25" i="31"/>
  <c r="AF25" i="31"/>
  <c r="AE25" i="31"/>
  <c r="AD25" i="31"/>
  <c r="AC25" i="31"/>
  <c r="AB25" i="31"/>
  <c r="AA25" i="31"/>
  <c r="Z25" i="31"/>
  <c r="Y25" i="31"/>
  <c r="X25" i="31"/>
  <c r="W25" i="31"/>
  <c r="V25" i="31"/>
  <c r="U25" i="31"/>
  <c r="T25" i="31"/>
  <c r="S25" i="31"/>
  <c r="R25" i="31"/>
  <c r="Q25" i="31"/>
  <c r="P25" i="31"/>
  <c r="O25" i="31"/>
  <c r="N25" i="31"/>
  <c r="M25" i="31"/>
  <c r="L25" i="31"/>
  <c r="K25" i="31"/>
  <c r="J25" i="31"/>
  <c r="I25" i="31"/>
  <c r="H25" i="31"/>
  <c r="G25" i="31"/>
  <c r="F25" i="31"/>
  <c r="E25" i="31"/>
  <c r="AW18" i="31"/>
  <c r="AV18" i="31"/>
  <c r="AU18" i="31"/>
  <c r="AT18" i="31"/>
  <c r="AS18" i="31"/>
  <c r="AR18" i="31"/>
  <c r="AQ18" i="31"/>
  <c r="AP18" i="31"/>
  <c r="AO18" i="31"/>
  <c r="AN18" i="31"/>
  <c r="AM18" i="31"/>
  <c r="AL18" i="31"/>
  <c r="AK18" i="31"/>
  <c r="AJ18" i="31"/>
  <c r="AI18" i="31"/>
  <c r="AH18" i="31"/>
  <c r="AG18" i="31"/>
  <c r="AF18" i="31"/>
  <c r="AE18" i="31"/>
  <c r="AD18" i="31"/>
  <c r="AC18" i="31"/>
  <c r="AB18" i="31"/>
  <c r="AA18" i="31"/>
  <c r="Z18" i="31"/>
  <c r="Y18" i="31"/>
  <c r="X18" i="31"/>
  <c r="W18" i="31"/>
  <c r="V18" i="31"/>
  <c r="U18" i="31"/>
  <c r="T18" i="31"/>
  <c r="S18" i="31"/>
  <c r="R18" i="31"/>
  <c r="Q18" i="31"/>
  <c r="P18" i="31"/>
  <c r="O18" i="31"/>
  <c r="N18" i="31"/>
  <c r="M18" i="31"/>
  <c r="L18" i="31"/>
  <c r="K18" i="31"/>
  <c r="J18" i="31"/>
  <c r="I18" i="31"/>
  <c r="H18" i="31"/>
  <c r="G18" i="31"/>
  <c r="F18" i="31"/>
  <c r="E18" i="3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E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E18" i="10"/>
  <c r="AP12" i="20"/>
  <c r="AM87" i="31" s="1"/>
  <c r="D34" i="20"/>
  <c r="G26" i="31" l="1"/>
  <c r="K26" i="31"/>
  <c r="O26" i="31"/>
  <c r="S26" i="31"/>
  <c r="W26" i="31"/>
  <c r="AA26" i="31"/>
  <c r="AE26" i="31"/>
  <c r="AI26" i="31"/>
  <c r="AI28" i="31" s="1"/>
  <c r="AI29" i="31" s="1"/>
  <c r="AM26" i="31"/>
  <c r="AQ26" i="31"/>
  <c r="AQ28" i="31" s="1"/>
  <c r="AQ29" i="31" s="1"/>
  <c r="AU26" i="31"/>
  <c r="F26" i="31"/>
  <c r="F28" i="31" s="1"/>
  <c r="F29" i="31" s="1"/>
  <c r="J26" i="31"/>
  <c r="N26" i="31"/>
  <c r="R26" i="31"/>
  <c r="V26" i="31"/>
  <c r="V28" i="31" s="1"/>
  <c r="V29" i="31" s="1"/>
  <c r="Z26" i="31"/>
  <c r="AD26" i="31"/>
  <c r="AH26" i="31"/>
  <c r="AL26" i="31"/>
  <c r="AL28" i="31" s="1"/>
  <c r="AL29" i="31" s="1"/>
  <c r="AP26" i="31"/>
  <c r="AT26" i="31"/>
  <c r="H26" i="31"/>
  <c r="H28" i="31" s="1"/>
  <c r="H29" i="31" s="1"/>
  <c r="L26" i="31"/>
  <c r="L28" i="31" s="1"/>
  <c r="L29" i="31" s="1"/>
  <c r="P26" i="31"/>
  <c r="P28" i="31" s="1"/>
  <c r="P29" i="31" s="1"/>
  <c r="T26" i="31"/>
  <c r="X26" i="31"/>
  <c r="X28" i="31" s="1"/>
  <c r="X29" i="31" s="1"/>
  <c r="AB26" i="31"/>
  <c r="AB28" i="31" s="1"/>
  <c r="AB29" i="31" s="1"/>
  <c r="AF26" i="31"/>
  <c r="AF28" i="31" s="1"/>
  <c r="AF29" i="31" s="1"/>
  <c r="AJ26" i="31"/>
  <c r="AN26" i="31"/>
  <c r="AN28" i="31" s="1"/>
  <c r="AN29" i="31" s="1"/>
  <c r="AR26" i="31"/>
  <c r="AR28" i="31" s="1"/>
  <c r="AR29" i="31" s="1"/>
  <c r="AV26" i="31"/>
  <c r="AV28" i="31" s="1"/>
  <c r="AV29" i="31" s="1"/>
  <c r="C9" i="31"/>
  <c r="I26" i="31"/>
  <c r="I28" i="31" s="1"/>
  <c r="I29" i="31" s="1"/>
  <c r="M26" i="31"/>
  <c r="M28" i="31" s="1"/>
  <c r="M29" i="31" s="1"/>
  <c r="Q26" i="31"/>
  <c r="Q28" i="31" s="1"/>
  <c r="Q29" i="31" s="1"/>
  <c r="U26" i="31"/>
  <c r="U28" i="31" s="1"/>
  <c r="U29" i="31" s="1"/>
  <c r="AC26" i="31"/>
  <c r="AG26" i="31"/>
  <c r="AG28" i="31" s="1"/>
  <c r="AG29" i="31" s="1"/>
  <c r="AK26" i="31"/>
  <c r="AK28" i="31" s="1"/>
  <c r="AO26" i="31"/>
  <c r="AO28" i="31" s="1"/>
  <c r="AS26" i="31"/>
  <c r="AS28" i="31" s="1"/>
  <c r="AW26" i="31"/>
  <c r="AW28" i="31" s="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Y28" i="31" s="1"/>
  <c r="Y29" i="31" s="1"/>
  <c r="E26" i="31"/>
  <c r="E28" i="31" s="1"/>
  <c r="E29" i="31" s="1"/>
  <c r="J28" i="31"/>
  <c r="J29" i="31" s="1"/>
  <c r="N28" i="31"/>
  <c r="N29" i="31" s="1"/>
  <c r="R28" i="31"/>
  <c r="R29" i="31" s="1"/>
  <c r="T28" i="31"/>
  <c r="T29" i="31" s="1"/>
  <c r="Z28" i="31"/>
  <c r="Z29" i="31" s="1"/>
  <c r="AD28" i="31"/>
  <c r="AD29" i="31" s="1"/>
  <c r="AH28" i="31"/>
  <c r="AH29" i="31" s="1"/>
  <c r="AJ28" i="31"/>
  <c r="AJ29" i="31" s="1"/>
  <c r="AP28" i="31"/>
  <c r="AP29" i="31" s="1"/>
  <c r="AT28" i="31"/>
  <c r="AT29" i="31" s="1"/>
  <c r="G28" i="31"/>
  <c r="G29" i="31" s="1"/>
  <c r="K28" i="31"/>
  <c r="K29" i="31" s="1"/>
  <c r="O28" i="31"/>
  <c r="O29" i="31" s="1"/>
  <c r="S28" i="31"/>
  <c r="S29" i="31" s="1"/>
  <c r="W28" i="31"/>
  <c r="W29" i="31" s="1"/>
  <c r="AA28" i="31"/>
  <c r="AA29" i="31" s="1"/>
  <c r="AC28" i="31"/>
  <c r="AC29" i="31" s="1"/>
  <c r="AE28" i="31"/>
  <c r="AE29" i="31" s="1"/>
  <c r="AM28" i="31"/>
  <c r="AM29" i="31" s="1"/>
  <c r="AU28" i="31"/>
  <c r="AU29" i="31" s="1"/>
  <c r="AQ87" i="31" l="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W29"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D54" i="31"/>
  <c r="BB54" i="31"/>
  <c r="AZ54" i="31"/>
  <c r="AX54" i="31"/>
  <c r="AV54" i="31"/>
  <c r="AT54" i="31"/>
  <c r="AR54" i="31"/>
  <c r="AP54" i="31"/>
  <c r="AN54" i="31"/>
  <c r="AL54" i="31"/>
  <c r="AJ54" i="31"/>
  <c r="AH54" i="31"/>
  <c r="AF54" i="31"/>
  <c r="AD54" i="31"/>
  <c r="BC54" i="31"/>
  <c r="BA54" i="31"/>
  <c r="AY54" i="31"/>
  <c r="AW54" i="31"/>
  <c r="AU54" i="31"/>
  <c r="AS54" i="31"/>
  <c r="AQ54" i="31"/>
  <c r="AO54" i="31"/>
  <c r="AM54" i="31"/>
  <c r="AK54" i="31"/>
  <c r="AI54" i="31"/>
  <c r="AG54" i="31"/>
  <c r="AE54"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BD36" i="31"/>
  <c r="BB36" i="31"/>
  <c r="AZ36" i="31"/>
  <c r="AX36" i="31"/>
  <c r="AV36" i="31"/>
  <c r="AT36" i="31"/>
  <c r="AR36" i="31"/>
  <c r="AP36" i="31"/>
  <c r="AN36" i="31"/>
  <c r="AL36" i="31"/>
  <c r="AJ36" i="31"/>
  <c r="AH36" i="31"/>
  <c r="AF36" i="31"/>
  <c r="AD36" i="31"/>
  <c r="AB36" i="31"/>
  <c r="Z36" i="31"/>
  <c r="X36" i="31"/>
  <c r="V36" i="31"/>
  <c r="T36" i="31"/>
  <c r="R36" i="31"/>
  <c r="P36" i="31"/>
  <c r="N36" i="31"/>
  <c r="L36" i="31"/>
  <c r="BC36" i="31"/>
  <c r="BA36" i="31"/>
  <c r="AY36" i="31"/>
  <c r="AW36" i="31"/>
  <c r="AU36" i="31"/>
  <c r="AS36" i="31"/>
  <c r="AQ36" i="31"/>
  <c r="AO36" i="31"/>
  <c r="AM36" i="31"/>
  <c r="AK36" i="31"/>
  <c r="AI36" i="31"/>
  <c r="AG36" i="31"/>
  <c r="AE36" i="31"/>
  <c r="AC36" i="31"/>
  <c r="AA36" i="31"/>
  <c r="Y36" i="31"/>
  <c r="W36" i="31"/>
  <c r="U36" i="31"/>
  <c r="S36" i="31"/>
  <c r="Q36" i="31"/>
  <c r="O36" i="31"/>
  <c r="M36" i="31"/>
  <c r="BB34" i="31"/>
  <c r="AZ34" i="31"/>
  <c r="AX34" i="31"/>
  <c r="AV34" i="31"/>
  <c r="AT34" i="31"/>
  <c r="AR34" i="31"/>
  <c r="AP34" i="31"/>
  <c r="AN34" i="31"/>
  <c r="AL34" i="31"/>
  <c r="AJ34" i="31"/>
  <c r="AH34" i="31"/>
  <c r="AF34" i="31"/>
  <c r="AD34" i="31"/>
  <c r="AB34" i="31"/>
  <c r="Z34" i="31"/>
  <c r="X34" i="31"/>
  <c r="V34" i="31"/>
  <c r="T34" i="31"/>
  <c r="R34" i="31"/>
  <c r="P34" i="31"/>
  <c r="N34" i="31"/>
  <c r="L34" i="31"/>
  <c r="J34" i="31"/>
  <c r="BA34" i="31"/>
  <c r="AY34" i="31"/>
  <c r="AW34" i="31"/>
  <c r="AU34" i="31"/>
  <c r="AS34" i="31"/>
  <c r="AQ34" i="31"/>
  <c r="AO34" i="31"/>
  <c r="AM34" i="31"/>
  <c r="AK34" i="31"/>
  <c r="AI34" i="31"/>
  <c r="AG34" i="31"/>
  <c r="AE34" i="31"/>
  <c r="AC34" i="31"/>
  <c r="AA34" i="31"/>
  <c r="Y34" i="31"/>
  <c r="W34" i="31"/>
  <c r="U34" i="31"/>
  <c r="S34" i="31"/>
  <c r="Q34" i="31"/>
  <c r="O34" i="31"/>
  <c r="M34" i="31"/>
  <c r="K34" i="31"/>
  <c r="AZ32" i="31"/>
  <c r="AX32" i="31"/>
  <c r="AV32" i="31"/>
  <c r="AT32" i="31"/>
  <c r="AR32" i="31"/>
  <c r="AP32" i="31"/>
  <c r="AN32" i="31"/>
  <c r="AL32" i="31"/>
  <c r="AJ32" i="31"/>
  <c r="AH32" i="31"/>
  <c r="AF32" i="31"/>
  <c r="AD32" i="31"/>
  <c r="AB32" i="31"/>
  <c r="Z32" i="31"/>
  <c r="X32" i="31"/>
  <c r="V32" i="31"/>
  <c r="T32" i="31"/>
  <c r="R32" i="31"/>
  <c r="P32" i="31"/>
  <c r="N32" i="31"/>
  <c r="L32" i="31"/>
  <c r="J32" i="31"/>
  <c r="H32" i="31"/>
  <c r="AY32" i="31"/>
  <c r="AW32" i="31"/>
  <c r="AU32" i="31"/>
  <c r="AS32" i="31"/>
  <c r="AQ32" i="31"/>
  <c r="AO32" i="31"/>
  <c r="AM32" i="31"/>
  <c r="AK32" i="31"/>
  <c r="AI32" i="31"/>
  <c r="AG32" i="31"/>
  <c r="AE32" i="31"/>
  <c r="AC32" i="31"/>
  <c r="AA32" i="31"/>
  <c r="Y32" i="31"/>
  <c r="W32" i="31"/>
  <c r="U32" i="31"/>
  <c r="S32" i="31"/>
  <c r="Q32" i="31"/>
  <c r="O32" i="31"/>
  <c r="M32" i="31"/>
  <c r="K32" i="31"/>
  <c r="I32" i="31"/>
  <c r="E62" i="31"/>
  <c r="AX30" i="31"/>
  <c r="AV30" i="31"/>
  <c r="AT30" i="31"/>
  <c r="AR30" i="31"/>
  <c r="AP30" i="31"/>
  <c r="AN30" i="31"/>
  <c r="AL30" i="31"/>
  <c r="AJ30" i="31"/>
  <c r="AH30" i="31"/>
  <c r="AF30" i="31"/>
  <c r="AD30" i="31"/>
  <c r="AB30" i="31"/>
  <c r="Z30" i="31"/>
  <c r="X30" i="31"/>
  <c r="V30" i="31"/>
  <c r="T30" i="31"/>
  <c r="R30" i="31"/>
  <c r="P30" i="31"/>
  <c r="N30" i="31"/>
  <c r="L30" i="31"/>
  <c r="J30" i="31"/>
  <c r="H30" i="31"/>
  <c r="F30" i="31"/>
  <c r="F60" i="31" s="1"/>
  <c r="AW30" i="31"/>
  <c r="AU30" i="31"/>
  <c r="AS30" i="31"/>
  <c r="AQ30" i="31"/>
  <c r="AO30" i="31"/>
  <c r="AM30" i="31"/>
  <c r="AK30" i="31"/>
  <c r="AI30" i="31"/>
  <c r="AG30" i="31"/>
  <c r="AE30" i="31"/>
  <c r="AC30" i="31"/>
  <c r="AA30" i="31"/>
  <c r="Y30" i="31"/>
  <c r="W30" i="31"/>
  <c r="U30" i="31"/>
  <c r="S30" i="31"/>
  <c r="Q30" i="31"/>
  <c r="O30" i="31"/>
  <c r="M30" i="31"/>
  <c r="K30" i="31"/>
  <c r="I30" i="31"/>
  <c r="G30" i="31"/>
  <c r="BD59" i="31"/>
  <c r="BB59" i="31"/>
  <c r="AZ59" i="31"/>
  <c r="AX59" i="31"/>
  <c r="AV59" i="31"/>
  <c r="AT59" i="31"/>
  <c r="AR59" i="31"/>
  <c r="AP59" i="31"/>
  <c r="AN59" i="31"/>
  <c r="AL59" i="31"/>
  <c r="AJ59" i="31"/>
  <c r="BC59" i="31"/>
  <c r="BA59" i="31"/>
  <c r="AY59" i="31"/>
  <c r="AW59" i="31"/>
  <c r="AU59" i="31"/>
  <c r="AS59" i="31"/>
  <c r="AQ59" i="31"/>
  <c r="AO59" i="31"/>
  <c r="AM59" i="31"/>
  <c r="AK59" i="31"/>
  <c r="AI59"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C49" i="31"/>
  <c r="BA49" i="31"/>
  <c r="AY49" i="31"/>
  <c r="AW49" i="31"/>
  <c r="AU49" i="31"/>
  <c r="AS49" i="31"/>
  <c r="AQ49" i="31"/>
  <c r="AO49" i="31"/>
  <c r="AM49" i="31"/>
  <c r="AK49" i="31"/>
  <c r="AI49" i="31"/>
  <c r="AG49" i="31"/>
  <c r="AE49" i="31"/>
  <c r="AC49" i="31"/>
  <c r="AA49" i="31"/>
  <c r="Y49" i="31"/>
  <c r="BD49" i="31"/>
  <c r="BB49" i="31"/>
  <c r="AZ49" i="31"/>
  <c r="AX49" i="31"/>
  <c r="AV49" i="31"/>
  <c r="AT49" i="31"/>
  <c r="AR49" i="31"/>
  <c r="AP49" i="31"/>
  <c r="AN49" i="31"/>
  <c r="AL49" i="31"/>
  <c r="AJ49" i="31"/>
  <c r="AH49" i="31"/>
  <c r="AF49" i="31"/>
  <c r="AD49" i="31"/>
  <c r="AB49" i="31"/>
  <c r="Z49"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BD37" i="31"/>
  <c r="BB37" i="31"/>
  <c r="AZ37" i="31"/>
  <c r="AX37" i="31"/>
  <c r="AV37" i="31"/>
  <c r="AT37" i="31"/>
  <c r="AR37" i="31"/>
  <c r="AP37" i="31"/>
  <c r="AN37" i="31"/>
  <c r="AL37" i="31"/>
  <c r="AJ37" i="31"/>
  <c r="AH37" i="31"/>
  <c r="AF37" i="31"/>
  <c r="AD37" i="31"/>
  <c r="AB37" i="31"/>
  <c r="Z37" i="31"/>
  <c r="X37" i="31"/>
  <c r="V37" i="31"/>
  <c r="T37" i="31"/>
  <c r="R37" i="31"/>
  <c r="P37" i="31"/>
  <c r="N37" i="31"/>
  <c r="BC37" i="31"/>
  <c r="BA37" i="31"/>
  <c r="AY37" i="31"/>
  <c r="AW37" i="31"/>
  <c r="AU37" i="31"/>
  <c r="AS37" i="31"/>
  <c r="AQ37" i="31"/>
  <c r="AO37" i="31"/>
  <c r="AM37" i="31"/>
  <c r="AK37" i="31"/>
  <c r="AI37" i="31"/>
  <c r="AG37" i="31"/>
  <c r="AE37" i="31"/>
  <c r="AC37" i="31"/>
  <c r="AA37" i="31"/>
  <c r="Y37" i="31"/>
  <c r="W37" i="31"/>
  <c r="U37" i="31"/>
  <c r="S37" i="31"/>
  <c r="Q37" i="31"/>
  <c r="O37" i="31"/>
  <c r="M37" i="31"/>
  <c r="BB35" i="31"/>
  <c r="AZ35" i="31"/>
  <c r="AX35" i="31"/>
  <c r="AV35" i="31"/>
  <c r="AT35" i="31"/>
  <c r="AR35" i="31"/>
  <c r="AP35" i="31"/>
  <c r="AN35" i="31"/>
  <c r="AL35" i="31"/>
  <c r="AJ35" i="31"/>
  <c r="AH35" i="31"/>
  <c r="AF35" i="31"/>
  <c r="AD35" i="31"/>
  <c r="AB35" i="31"/>
  <c r="Z35" i="31"/>
  <c r="X35" i="31"/>
  <c r="V35" i="31"/>
  <c r="T35" i="31"/>
  <c r="R35" i="31"/>
  <c r="P35" i="31"/>
  <c r="N35" i="31"/>
  <c r="L35" i="31"/>
  <c r="BC35" i="31"/>
  <c r="BA35" i="31"/>
  <c r="AY35" i="31"/>
  <c r="AW35" i="31"/>
  <c r="AU35" i="31"/>
  <c r="AS35" i="31"/>
  <c r="AQ35" i="31"/>
  <c r="AO35" i="31"/>
  <c r="AM35" i="31"/>
  <c r="AK35" i="31"/>
  <c r="AI35" i="31"/>
  <c r="AG35" i="31"/>
  <c r="AE35" i="31"/>
  <c r="AC35" i="31"/>
  <c r="AA35" i="31"/>
  <c r="Y35" i="31"/>
  <c r="W35" i="31"/>
  <c r="U35" i="31"/>
  <c r="S35" i="31"/>
  <c r="Q35" i="31"/>
  <c r="O35" i="31"/>
  <c r="M35" i="31"/>
  <c r="K35" i="31"/>
  <c r="AZ33" i="31"/>
  <c r="AX33" i="31"/>
  <c r="AV33" i="31"/>
  <c r="AT33" i="31"/>
  <c r="AR33" i="31"/>
  <c r="AP33" i="31"/>
  <c r="AN33" i="31"/>
  <c r="AL33" i="31"/>
  <c r="AJ33" i="31"/>
  <c r="AH33" i="31"/>
  <c r="AF33" i="31"/>
  <c r="AD33" i="31"/>
  <c r="AB33" i="31"/>
  <c r="Z33" i="31"/>
  <c r="X33" i="31"/>
  <c r="V33" i="31"/>
  <c r="T33" i="31"/>
  <c r="R33" i="31"/>
  <c r="P33" i="31"/>
  <c r="N33" i="31"/>
  <c r="L33" i="31"/>
  <c r="J33" i="31"/>
  <c r="BA33" i="31"/>
  <c r="AY33" i="31"/>
  <c r="AW33" i="31"/>
  <c r="AU33" i="31"/>
  <c r="AS33" i="31"/>
  <c r="AQ33" i="31"/>
  <c r="AO33" i="31"/>
  <c r="AM33" i="31"/>
  <c r="AK33" i="31"/>
  <c r="AI33" i="31"/>
  <c r="AG33" i="31"/>
  <c r="AE33" i="31"/>
  <c r="AC33" i="31"/>
  <c r="AA33" i="31"/>
  <c r="Y33" i="31"/>
  <c r="W33" i="31"/>
  <c r="U33" i="31"/>
  <c r="S33" i="31"/>
  <c r="Q33" i="31"/>
  <c r="O33" i="31"/>
  <c r="M33" i="31"/>
  <c r="K33" i="31"/>
  <c r="I33" i="31"/>
  <c r="AX31" i="31"/>
  <c r="AV31" i="31"/>
  <c r="AT31" i="31"/>
  <c r="AR31" i="31"/>
  <c r="AP31" i="31"/>
  <c r="AN31" i="31"/>
  <c r="AL31" i="31"/>
  <c r="AJ31" i="31"/>
  <c r="AH31" i="31"/>
  <c r="AF31" i="31"/>
  <c r="AD31" i="31"/>
  <c r="AB31" i="31"/>
  <c r="Z31" i="31"/>
  <c r="X31" i="31"/>
  <c r="V31" i="31"/>
  <c r="T31" i="31"/>
  <c r="R31" i="31"/>
  <c r="P31" i="31"/>
  <c r="N31" i="31"/>
  <c r="L31" i="31"/>
  <c r="J31" i="31"/>
  <c r="H31" i="31"/>
  <c r="AY31" i="31"/>
  <c r="AW31" i="31"/>
  <c r="AU31" i="31"/>
  <c r="AS31" i="31"/>
  <c r="AQ31" i="31"/>
  <c r="AO31" i="31"/>
  <c r="AM31" i="31"/>
  <c r="AK31" i="31"/>
  <c r="AI31" i="31"/>
  <c r="AG31" i="31"/>
  <c r="AE31" i="31"/>
  <c r="AC31" i="31"/>
  <c r="AA31" i="31"/>
  <c r="Y31" i="31"/>
  <c r="W31" i="31"/>
  <c r="U31" i="31"/>
  <c r="S31" i="31"/>
  <c r="Q31" i="31"/>
  <c r="O31" i="31"/>
  <c r="M31" i="31"/>
  <c r="K31" i="31"/>
  <c r="I31" i="31"/>
  <c r="G31" i="31"/>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AX16" i="10"/>
  <c r="AY16" i="10"/>
  <c r="AZ16" i="10"/>
  <c r="BA16" i="10"/>
  <c r="BB16" i="10"/>
  <c r="BC16" i="10"/>
  <c r="BD16" i="10"/>
  <c r="E16" i="10"/>
  <c r="F15" i="10"/>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AX15" i="10"/>
  <c r="AY15" i="10"/>
  <c r="AZ15" i="10"/>
  <c r="BA15" i="10"/>
  <c r="BB15" i="10"/>
  <c r="BC15" i="10"/>
  <c r="BD15" i="10"/>
  <c r="E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BC60" i="31" l="1"/>
  <c r="AY60" i="31"/>
  <c r="BA60" i="31"/>
  <c r="D41" i="20"/>
  <c r="H12" i="20"/>
  <c r="G60" i="31"/>
  <c r="K60" i="31"/>
  <c r="O60" i="31"/>
  <c r="S60" i="31"/>
  <c r="W60" i="31"/>
  <c r="AA60" i="31"/>
  <c r="AE60" i="31"/>
  <c r="AI60" i="31"/>
  <c r="AM60" i="31"/>
  <c r="AQ60" i="31"/>
  <c r="AU60" i="31"/>
  <c r="J60" i="31"/>
  <c r="N60" i="31"/>
  <c r="R60" i="31"/>
  <c r="V60" i="31"/>
  <c r="Z60" i="31"/>
  <c r="AD60" i="31"/>
  <c r="AH60" i="31"/>
  <c r="AL60" i="31"/>
  <c r="AP60" i="31"/>
  <c r="AT60" i="31"/>
  <c r="AX60" i="31"/>
  <c r="AZ60" i="31"/>
  <c r="BB60" i="31"/>
  <c r="BD60" i="31"/>
  <c r="E63" i="31"/>
  <c r="E64" i="31" s="1"/>
  <c r="F61" i="31"/>
  <c r="I60" i="31"/>
  <c r="M60" i="31"/>
  <c r="Q60" i="31"/>
  <c r="U60" i="31"/>
  <c r="Y60" i="31"/>
  <c r="AC60" i="31"/>
  <c r="AG60" i="31"/>
  <c r="AK60" i="31"/>
  <c r="AO60" i="31"/>
  <c r="AS60" i="31"/>
  <c r="AW60" i="31"/>
  <c r="H60" i="31"/>
  <c r="L60" i="31"/>
  <c r="P60" i="31"/>
  <c r="T60" i="31"/>
  <c r="X60" i="31"/>
  <c r="AB60" i="31"/>
  <c r="AF60" i="31"/>
  <c r="AJ60" i="31"/>
  <c r="AN60" i="31"/>
  <c r="AR60" i="31"/>
  <c r="AV60" i="31"/>
  <c r="F12" i="10"/>
  <c r="G12" i="10"/>
  <c r="H12" i="10"/>
  <c r="I12" i="10"/>
  <c r="J12" i="10"/>
  <c r="K12" i="10"/>
  <c r="L12" i="10"/>
  <c r="M12" i="10"/>
  <c r="N12" i="10"/>
  <c r="O12" i="10"/>
  <c r="P12" i="10"/>
  <c r="Q12" i="10"/>
  <c r="R12" i="10"/>
  <c r="S12" i="10"/>
  <c r="T12" i="10"/>
  <c r="U12" i="10"/>
  <c r="V12" i="10"/>
  <c r="W12" i="10"/>
  <c r="X12" i="10"/>
  <c r="Y12" i="10"/>
  <c r="Z12" i="10"/>
  <c r="AA12" i="10"/>
  <c r="AB12" i="10"/>
  <c r="AC12" i="10"/>
  <c r="AD12" i="10"/>
  <c r="AE12" i="10"/>
  <c r="AF12" i="10"/>
  <c r="AG12" i="10"/>
  <c r="AH12" i="10"/>
  <c r="AI12" i="10"/>
  <c r="AJ12" i="10"/>
  <c r="AK12" i="10"/>
  <c r="AL12" i="10"/>
  <c r="AM12" i="10"/>
  <c r="AN12" i="10"/>
  <c r="AO12" i="10"/>
  <c r="AP12" i="10"/>
  <c r="AQ12" i="10"/>
  <c r="AR12" i="10"/>
  <c r="AS12" i="10"/>
  <c r="AT12" i="10"/>
  <c r="AU12" i="10"/>
  <c r="AV12" i="10"/>
  <c r="AW12" i="10"/>
  <c r="E12" i="10"/>
  <c r="F20" i="10"/>
  <c r="D42" i="20" l="1"/>
  <c r="I12" i="20"/>
  <c r="E87" i="31"/>
  <c r="E30" i="10"/>
  <c r="F62" i="31"/>
  <c r="G61" i="31" s="1"/>
  <c r="G62" i="31" s="1"/>
  <c r="H61" i="31" s="1"/>
  <c r="H62" i="31" s="1"/>
  <c r="I61" i="31" s="1"/>
  <c r="E20" i="10"/>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D43" i="20" l="1"/>
  <c r="J12" i="20"/>
  <c r="F30" i="10"/>
  <c r="F87" i="31"/>
  <c r="BC14" i="10"/>
  <c r="BC69" i="31"/>
  <c r="BC66" i="31"/>
  <c r="AY14" i="10"/>
  <c r="AY69" i="31"/>
  <c r="AY66" i="31"/>
  <c r="AW14" i="10"/>
  <c r="AW69" i="31"/>
  <c r="AW66" i="31"/>
  <c r="AU14" i="10"/>
  <c r="AU69" i="31"/>
  <c r="AU66" i="31"/>
  <c r="AS14" i="10"/>
  <c r="AS69" i="31"/>
  <c r="AS66" i="31"/>
  <c r="AQ14" i="10"/>
  <c r="AQ69" i="31"/>
  <c r="AQ66" i="31"/>
  <c r="AO14" i="10"/>
  <c r="AO69" i="31"/>
  <c r="AO66" i="31"/>
  <c r="AM14" i="10"/>
  <c r="AM69" i="31"/>
  <c r="AM66" i="31"/>
  <c r="AK69" i="31"/>
  <c r="AI69" i="31"/>
  <c r="AG69" i="31"/>
  <c r="AE69" i="31"/>
  <c r="AC69" i="31"/>
  <c r="AA69" i="31"/>
  <c r="Y69" i="31"/>
  <c r="W69" i="31"/>
  <c r="U69" i="31"/>
  <c r="S69" i="31"/>
  <c r="Q69" i="31"/>
  <c r="O69" i="31"/>
  <c r="M69" i="31"/>
  <c r="K69" i="31"/>
  <c r="I69" i="31"/>
  <c r="G69" i="31"/>
  <c r="E14" i="10"/>
  <c r="E69" i="31"/>
  <c r="E66" i="31"/>
  <c r="BA14" i="10"/>
  <c r="BA69" i="31"/>
  <c r="BA66" i="31"/>
  <c r="BD14" i="10"/>
  <c r="BD69" i="31"/>
  <c r="BD66" i="31"/>
  <c r="BB14" i="10"/>
  <c r="BB69" i="31"/>
  <c r="BB66" i="31"/>
  <c r="AZ14" i="10"/>
  <c r="AZ69" i="31"/>
  <c r="AZ66" i="31"/>
  <c r="AX14" i="10"/>
  <c r="AX69" i="31"/>
  <c r="AX66" i="31"/>
  <c r="AV14" i="10"/>
  <c r="AV69" i="31"/>
  <c r="AV66" i="31"/>
  <c r="AT14" i="10"/>
  <c r="AT69" i="31"/>
  <c r="AT66" i="31"/>
  <c r="AR14" i="10"/>
  <c r="AR69" i="31"/>
  <c r="AR66" i="31"/>
  <c r="AP14" i="10"/>
  <c r="AP69" i="31"/>
  <c r="AP66" i="31"/>
  <c r="AN14" i="10"/>
  <c r="AN69" i="31"/>
  <c r="AN66" i="31"/>
  <c r="AL69" i="31"/>
  <c r="AJ69" i="31"/>
  <c r="AH69" i="31"/>
  <c r="AF69" i="31"/>
  <c r="AD69" i="31"/>
  <c r="AB69" i="31"/>
  <c r="Z69" i="31"/>
  <c r="X69" i="31"/>
  <c r="V69" i="31"/>
  <c r="T69" i="31"/>
  <c r="R69" i="31"/>
  <c r="P69" i="31"/>
  <c r="N69" i="31"/>
  <c r="L69" i="31"/>
  <c r="J69" i="31"/>
  <c r="H69" i="31"/>
  <c r="F14" i="10"/>
  <c r="F69" i="31"/>
  <c r="F66" i="31"/>
  <c r="I62" i="31"/>
  <c r="J61" i="31" s="1"/>
  <c r="F63" i="31"/>
  <c r="F64" i="31" s="1"/>
  <c r="H63" i="31"/>
  <c r="H64" i="31" s="1"/>
  <c r="G63" i="31"/>
  <c r="G64" i="31" s="1"/>
  <c r="AR76" i="31" l="1"/>
  <c r="AZ76" i="31"/>
  <c r="E76" i="31"/>
  <c r="E77" i="31" s="1"/>
  <c r="E80" i="31" s="1"/>
  <c r="E81" i="31" s="1"/>
  <c r="AS76" i="31"/>
  <c r="AN76" i="31"/>
  <c r="AV76" i="31"/>
  <c r="BD76" i="31"/>
  <c r="AO76" i="31"/>
  <c r="AW76" i="31"/>
  <c r="BC76" i="31"/>
  <c r="D44" i="20"/>
  <c r="K12" i="20"/>
  <c r="G87" i="31"/>
  <c r="G66" i="31" s="1"/>
  <c r="G76" i="31" s="1"/>
  <c r="G77" i="31" s="1"/>
  <c r="G80" i="31" s="1"/>
  <c r="G30" i="10"/>
  <c r="G14" i="10" s="1"/>
  <c r="F76" i="31"/>
  <c r="F77" i="31" s="1"/>
  <c r="F80" i="31" s="1"/>
  <c r="AP76" i="31"/>
  <c r="AT76" i="31"/>
  <c r="AX76" i="31"/>
  <c r="BB76" i="31"/>
  <c r="BA76" i="31"/>
  <c r="AM76" i="31"/>
  <c r="AQ76" i="31"/>
  <c r="AU76" i="31"/>
  <c r="AY76" i="31"/>
  <c r="I63" i="31"/>
  <c r="I64" i="31" s="1"/>
  <c r="J62" i="31"/>
  <c r="K61" i="31"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F81" i="31" l="1"/>
  <c r="D45" i="20"/>
  <c r="L12" i="20"/>
  <c r="H30" i="10"/>
  <c r="H14" i="10" s="1"/>
  <c r="H87" i="31"/>
  <c r="H66" i="31" s="1"/>
  <c r="H76" i="31" s="1"/>
  <c r="H77" i="31" s="1"/>
  <c r="H80" i="31" s="1"/>
  <c r="G81" i="31"/>
  <c r="J63" i="31"/>
  <c r="J64" i="31" s="1"/>
  <c r="K62" i="31"/>
  <c r="L61" i="31" s="1"/>
  <c r="F24" i="10"/>
  <c r="G24" i="10"/>
  <c r="H24" i="10"/>
  <c r="AM24" i="10"/>
  <c r="AN24" i="10"/>
  <c r="AO24" i="10"/>
  <c r="AP24" i="10"/>
  <c r="AQ24" i="10"/>
  <c r="AR24" i="10"/>
  <c r="AS24" i="10"/>
  <c r="AT24" i="10"/>
  <c r="AU24" i="10"/>
  <c r="AV24" i="10"/>
  <c r="AW24" i="10"/>
  <c r="AX24" i="10"/>
  <c r="AY24" i="10"/>
  <c r="AZ24" i="10"/>
  <c r="BA24" i="10"/>
  <c r="BB24" i="10"/>
  <c r="BC24" i="10"/>
  <c r="BD24" i="10"/>
  <c r="E24" i="10"/>
  <c r="H81" i="31" l="1"/>
  <c r="D46" i="20"/>
  <c r="M12" i="20"/>
  <c r="K63" i="31"/>
  <c r="K64" i="31" s="1"/>
  <c r="I87" i="31"/>
  <c r="I66" i="31" s="1"/>
  <c r="I76" i="31" s="1"/>
  <c r="I77" i="31" s="1"/>
  <c r="I80" i="31" s="1"/>
  <c r="I81" i="31" s="1"/>
  <c r="I30" i="10"/>
  <c r="I14" i="10" s="1"/>
  <c r="I24" i="10" s="1"/>
  <c r="L62" i="31"/>
  <c r="M61" i="31" s="1"/>
  <c r="D47" i="20" l="1"/>
  <c r="N12" i="20"/>
  <c r="J30" i="10"/>
  <c r="J14" i="10" s="1"/>
  <c r="J24" i="10" s="1"/>
  <c r="J87" i="31"/>
  <c r="J66" i="31" s="1"/>
  <c r="J76" i="31" s="1"/>
  <c r="J77" i="31" s="1"/>
  <c r="J80" i="31" s="1"/>
  <c r="J81" i="31" s="1"/>
  <c r="L63" i="31"/>
  <c r="L64" i="31" s="1"/>
  <c r="M62" i="31"/>
  <c r="N61" i="31" s="1"/>
  <c r="K87" i="31" l="1"/>
  <c r="K66" i="31" s="1"/>
  <c r="K76" i="31" s="1"/>
  <c r="K77" i="31" s="1"/>
  <c r="K80" i="31" s="1"/>
  <c r="K81" i="31" s="1"/>
  <c r="K30" i="10"/>
  <c r="K14" i="10" s="1"/>
  <c r="K24" i="10" s="1"/>
  <c r="D48" i="20"/>
  <c r="O12" i="20"/>
  <c r="M63" i="31"/>
  <c r="M64" i="31" s="1"/>
  <c r="N62" i="31"/>
  <c r="O61" i="31" s="1"/>
  <c r="D49" i="20" l="1"/>
  <c r="P12" i="20"/>
  <c r="L30" i="10"/>
  <c r="L14" i="10" s="1"/>
  <c r="L24" i="10" s="1"/>
  <c r="L87" i="31"/>
  <c r="L66" i="31" s="1"/>
  <c r="L76" i="31" s="1"/>
  <c r="L77" i="31" s="1"/>
  <c r="L80" i="31" s="1"/>
  <c r="L81" i="31" s="1"/>
  <c r="O62" i="31"/>
  <c r="P61" i="31" s="1"/>
  <c r="N63" i="31"/>
  <c r="N64" i="31" s="1"/>
  <c r="D50" i="20" l="1"/>
  <c r="Q12" i="20"/>
  <c r="M87" i="31"/>
  <c r="M66" i="31" s="1"/>
  <c r="M76" i="31" s="1"/>
  <c r="M77" i="31" s="1"/>
  <c r="M80" i="31" s="1"/>
  <c r="M81" i="31" s="1"/>
  <c r="M30" i="10"/>
  <c r="M14" i="10" s="1"/>
  <c r="M24" i="10" s="1"/>
  <c r="P62" i="31"/>
  <c r="Q61" i="31" s="1"/>
  <c r="O63" i="31"/>
  <c r="O64" i="31" s="1"/>
  <c r="R12" i="20" l="1"/>
  <c r="D51" i="20"/>
  <c r="N30" i="10"/>
  <c r="N14" i="10" s="1"/>
  <c r="N24" i="10" s="1"/>
  <c r="N87" i="31"/>
  <c r="N66" i="31" s="1"/>
  <c r="N76" i="31" s="1"/>
  <c r="N77" i="31" s="1"/>
  <c r="N80" i="31" s="1"/>
  <c r="N81" i="31" s="1"/>
  <c r="Q62" i="31"/>
  <c r="R61" i="31" s="1"/>
  <c r="P63" i="31"/>
  <c r="P64" i="31" s="1"/>
  <c r="O87" i="31" l="1"/>
  <c r="O66" i="31" s="1"/>
  <c r="O76" i="31" s="1"/>
  <c r="O77" i="31" s="1"/>
  <c r="O80" i="31" s="1"/>
  <c r="O81" i="31" s="1"/>
  <c r="O30" i="10"/>
  <c r="O14" i="10" s="1"/>
  <c r="O24" i="10" s="1"/>
  <c r="D52" i="20"/>
  <c r="S12" i="20"/>
  <c r="R62" i="31"/>
  <c r="S61" i="31" s="1"/>
  <c r="Q63" i="31"/>
  <c r="Q64" i="31" s="1"/>
  <c r="P30" i="10" l="1"/>
  <c r="P14" i="10" s="1"/>
  <c r="P24" i="10" s="1"/>
  <c r="P87" i="31"/>
  <c r="P66" i="31" s="1"/>
  <c r="P76" i="31" s="1"/>
  <c r="P77" i="31" s="1"/>
  <c r="P80" i="31" s="1"/>
  <c r="P81" i="31" s="1"/>
  <c r="D53" i="20"/>
  <c r="T12" i="20"/>
  <c r="S62" i="31"/>
  <c r="T61" i="31" s="1"/>
  <c r="R63" i="31"/>
  <c r="R64" i="31" s="1"/>
  <c r="Q87" i="31" l="1"/>
  <c r="Q66" i="31" s="1"/>
  <c r="Q76" i="31" s="1"/>
  <c r="Q77" i="31" s="1"/>
  <c r="Q80" i="31" s="1"/>
  <c r="Q81" i="31" s="1"/>
  <c r="Q30" i="10"/>
  <c r="Q14" i="10" s="1"/>
  <c r="Q24" i="10" s="1"/>
  <c r="D54" i="20"/>
  <c r="U12" i="20"/>
  <c r="T62" i="31"/>
  <c r="U61" i="31" s="1"/>
  <c r="S63" i="31"/>
  <c r="S64" i="31" s="1"/>
  <c r="R30" i="10" l="1"/>
  <c r="R14" i="10" s="1"/>
  <c r="R24" i="10" s="1"/>
  <c r="R87" i="31"/>
  <c r="R66" i="31" s="1"/>
  <c r="R76" i="31" s="1"/>
  <c r="R77" i="31" s="1"/>
  <c r="R80" i="31" s="1"/>
  <c r="R81" i="31" s="1"/>
  <c r="D55" i="20"/>
  <c r="V12" i="20"/>
  <c r="U62" i="31"/>
  <c r="V61" i="31" s="1"/>
  <c r="T63" i="31"/>
  <c r="T64" i="31" s="1"/>
  <c r="S87" i="31" l="1"/>
  <c r="S66" i="31" s="1"/>
  <c r="S76" i="31" s="1"/>
  <c r="S77" i="31" s="1"/>
  <c r="S80" i="31" s="1"/>
  <c r="S81" i="31" s="1"/>
  <c r="S30" i="10"/>
  <c r="S14" i="10" s="1"/>
  <c r="S24" i="10" s="1"/>
  <c r="D56" i="20"/>
  <c r="W12" i="20"/>
  <c r="V62" i="31"/>
  <c r="W61" i="31" s="1"/>
  <c r="U63" i="31"/>
  <c r="U64" i="31" s="1"/>
  <c r="T30" i="10" l="1"/>
  <c r="T14" i="10" s="1"/>
  <c r="T24" i="10" s="1"/>
  <c r="T87" i="31"/>
  <c r="T66" i="31" s="1"/>
  <c r="T76" i="31" s="1"/>
  <c r="T77" i="31" s="1"/>
  <c r="T80" i="31" s="1"/>
  <c r="T81" i="31" s="1"/>
  <c r="D57" i="20"/>
  <c r="X12" i="20"/>
  <c r="W62" i="31"/>
  <c r="X61" i="31" s="1"/>
  <c r="V63" i="31"/>
  <c r="V64" i="31" s="1"/>
  <c r="U87" i="31" l="1"/>
  <c r="U66" i="31" s="1"/>
  <c r="U76" i="31" s="1"/>
  <c r="U77" i="31" s="1"/>
  <c r="U80" i="31" s="1"/>
  <c r="U81" i="31" s="1"/>
  <c r="U30" i="10"/>
  <c r="U14" i="10" s="1"/>
  <c r="U24" i="10" s="1"/>
  <c r="D58" i="20"/>
  <c r="Y12" i="20"/>
  <c r="X62" i="31"/>
  <c r="Y61" i="31" s="1"/>
  <c r="W63" i="31"/>
  <c r="W64" i="31" s="1"/>
  <c r="D59" i="20" l="1"/>
  <c r="Z12" i="20"/>
  <c r="V30" i="10"/>
  <c r="V14" i="10" s="1"/>
  <c r="V24" i="10" s="1"/>
  <c r="V87" i="31"/>
  <c r="V66" i="31" s="1"/>
  <c r="V76" i="31" s="1"/>
  <c r="V77" i="31" s="1"/>
  <c r="V80" i="31" s="1"/>
  <c r="V81" i="31" s="1"/>
  <c r="Y62" i="31"/>
  <c r="Z61" i="31" s="1"/>
  <c r="X63" i="31"/>
  <c r="X64" i="31" s="1"/>
  <c r="D60" i="20" l="1"/>
  <c r="AA12" i="20"/>
  <c r="W87" i="31"/>
  <c r="W66" i="31" s="1"/>
  <c r="W76" i="31" s="1"/>
  <c r="W77" i="31" s="1"/>
  <c r="W80" i="31" s="1"/>
  <c r="W81" i="31" s="1"/>
  <c r="W30" i="10"/>
  <c r="W14" i="10" s="1"/>
  <c r="W24" i="10" s="1"/>
  <c r="Z62" i="31"/>
  <c r="AA61" i="31" s="1"/>
  <c r="Y63" i="31"/>
  <c r="Y64" i="31" s="1"/>
  <c r="D61" i="20" l="1"/>
  <c r="AB12" i="20"/>
  <c r="X30" i="10"/>
  <c r="X14" i="10" s="1"/>
  <c r="X24" i="10" s="1"/>
  <c r="X87" i="31"/>
  <c r="X66" i="31" s="1"/>
  <c r="X76" i="31" s="1"/>
  <c r="X77" i="31" s="1"/>
  <c r="X80" i="31" s="1"/>
  <c r="X81" i="31" s="1"/>
  <c r="AA62" i="31"/>
  <c r="AB61" i="31" s="1"/>
  <c r="Z63" i="31"/>
  <c r="Z64" i="31" s="1"/>
  <c r="D62" i="20" l="1"/>
  <c r="AC12" i="20"/>
  <c r="Y87" i="31"/>
  <c r="Y66" i="31" s="1"/>
  <c r="Y76" i="31" s="1"/>
  <c r="Y77" i="31" s="1"/>
  <c r="Y80" i="31" s="1"/>
  <c r="Y81" i="31" s="1"/>
  <c r="Y30" i="10"/>
  <c r="Y14" i="10" s="1"/>
  <c r="Y24" i="10" s="1"/>
  <c r="AB62" i="31"/>
  <c r="AC61" i="31" s="1"/>
  <c r="AA63" i="31"/>
  <c r="AA64" i="31" s="1"/>
  <c r="D63" i="20" l="1"/>
  <c r="AD12" i="20"/>
  <c r="Z30" i="10"/>
  <c r="Z14" i="10" s="1"/>
  <c r="Z24" i="10" s="1"/>
  <c r="Z87" i="31"/>
  <c r="Z66" i="31" s="1"/>
  <c r="Z76" i="31" s="1"/>
  <c r="Z77" i="31" s="1"/>
  <c r="Z80" i="31" s="1"/>
  <c r="Z81" i="31" s="1"/>
  <c r="AC62" i="31"/>
  <c r="AD61" i="31" s="1"/>
  <c r="AB63" i="31"/>
  <c r="AB64" i="31" s="1"/>
  <c r="D64" i="20" l="1"/>
  <c r="AE12" i="20"/>
  <c r="AA87" i="31"/>
  <c r="AA66" i="31" s="1"/>
  <c r="AA76" i="31" s="1"/>
  <c r="AA77" i="31" s="1"/>
  <c r="AA80" i="31" s="1"/>
  <c r="AA81" i="31" s="1"/>
  <c r="C4" i="31" s="1"/>
  <c r="G29" i="29" s="1"/>
  <c r="AA30" i="10"/>
  <c r="AA14" i="10" s="1"/>
  <c r="AA24" i="10" s="1"/>
  <c r="AC63" i="31"/>
  <c r="AC64" i="31" s="1"/>
  <c r="AD62" i="31"/>
  <c r="AE61" i="31" s="1"/>
  <c r="D65" i="20" l="1"/>
  <c r="AF12" i="20"/>
  <c r="AB30" i="10"/>
  <c r="AB14" i="10" s="1"/>
  <c r="AB24" i="10" s="1"/>
  <c r="AB87" i="31"/>
  <c r="AB66" i="31" s="1"/>
  <c r="AB76" i="31" s="1"/>
  <c r="AB77" i="31" s="1"/>
  <c r="AB80" i="31" s="1"/>
  <c r="AB81" i="31" s="1"/>
  <c r="AE62" i="31"/>
  <c r="AF61" i="31" s="1"/>
  <c r="AD63" i="31"/>
  <c r="AD64" i="31" s="1"/>
  <c r="D66" i="20" l="1"/>
  <c r="AG12" i="20"/>
  <c r="AC87" i="31"/>
  <c r="AC66" i="31" s="1"/>
  <c r="AC76" i="31" s="1"/>
  <c r="AC77" i="31" s="1"/>
  <c r="AC80" i="31" s="1"/>
  <c r="AC81" i="31" s="1"/>
  <c r="AC30" i="10"/>
  <c r="AC14" i="10" s="1"/>
  <c r="AC24" i="10" s="1"/>
  <c r="AF62" i="31"/>
  <c r="AG61" i="31" s="1"/>
  <c r="AE63" i="31"/>
  <c r="AE64" i="31" s="1"/>
  <c r="D67" i="20" l="1"/>
  <c r="AH12" i="20"/>
  <c r="AD30" i="10"/>
  <c r="AD14" i="10" s="1"/>
  <c r="AD24" i="10" s="1"/>
  <c r="AD87" i="31"/>
  <c r="AD66" i="31" s="1"/>
  <c r="AD76" i="31" s="1"/>
  <c r="AD77" i="31" s="1"/>
  <c r="AD80" i="31" s="1"/>
  <c r="AD81" i="31" s="1"/>
  <c r="AG62" i="31"/>
  <c r="AH61" i="31" s="1"/>
  <c r="AF63" i="31"/>
  <c r="AF64" i="31" s="1"/>
  <c r="D68" i="20" l="1"/>
  <c r="AI12" i="20"/>
  <c r="AE87" i="31"/>
  <c r="AE66" i="31" s="1"/>
  <c r="AE76" i="31" s="1"/>
  <c r="AE77" i="31" s="1"/>
  <c r="AE80" i="31" s="1"/>
  <c r="AE81" i="31" s="1"/>
  <c r="AE30" i="10"/>
  <c r="AE14" i="10" s="1"/>
  <c r="AE24" i="10" s="1"/>
  <c r="AH62" i="31"/>
  <c r="AI61" i="31" s="1"/>
  <c r="AG63" i="31"/>
  <c r="AG64" i="31" s="1"/>
  <c r="D69" i="20" l="1"/>
  <c r="AJ12" i="20"/>
  <c r="AF30" i="10"/>
  <c r="AF14" i="10" s="1"/>
  <c r="AF24" i="10" s="1"/>
  <c r="AF87" i="31"/>
  <c r="AF66" i="31" s="1"/>
  <c r="AF76" i="31" s="1"/>
  <c r="AF77" i="31" s="1"/>
  <c r="AF80" i="31" s="1"/>
  <c r="AF81" i="31" s="1"/>
  <c r="AI62" i="31"/>
  <c r="AJ61" i="31" s="1"/>
  <c r="AH63" i="31"/>
  <c r="AH64" i="31" s="1"/>
  <c r="D70" i="20" l="1"/>
  <c r="AK12" i="20"/>
  <c r="AG87" i="31"/>
  <c r="AG66" i="31" s="1"/>
  <c r="AG76" i="31" s="1"/>
  <c r="AG77" i="31" s="1"/>
  <c r="AG80" i="31" s="1"/>
  <c r="AG81" i="31" s="1"/>
  <c r="AG30" i="10"/>
  <c r="AG14" i="10" s="1"/>
  <c r="AG24" i="10" s="1"/>
  <c r="AJ62" i="31"/>
  <c r="AK61" i="31" s="1"/>
  <c r="AI63" i="31"/>
  <c r="AI64" i="31" s="1"/>
  <c r="D71" i="20" l="1"/>
  <c r="AL12" i="20"/>
  <c r="AH30" i="10"/>
  <c r="AH14" i="10" s="1"/>
  <c r="AH24" i="10" s="1"/>
  <c r="AH87" i="31"/>
  <c r="AH66" i="31" s="1"/>
  <c r="AH76" i="31" s="1"/>
  <c r="AH77" i="31" s="1"/>
  <c r="AH80" i="31" s="1"/>
  <c r="AH81" i="31" s="1"/>
  <c r="AK62" i="31"/>
  <c r="AL61" i="31" s="1"/>
  <c r="AJ63" i="31"/>
  <c r="AJ64" i="31" s="1"/>
  <c r="D72" i="20" l="1"/>
  <c r="AM12" i="20"/>
  <c r="AI87" i="31"/>
  <c r="AI66" i="31" s="1"/>
  <c r="AI76" i="31" s="1"/>
  <c r="AI77" i="31" s="1"/>
  <c r="AI80" i="31" s="1"/>
  <c r="AI81" i="31" s="1"/>
  <c r="C5" i="31" s="1"/>
  <c r="H29" i="29" s="1"/>
  <c r="AI30" i="10"/>
  <c r="AI14" i="10" s="1"/>
  <c r="AI24" i="10" s="1"/>
  <c r="AK63" i="31"/>
  <c r="AK64" i="31" s="1"/>
  <c r="AL62" i="31"/>
  <c r="AM61" i="31" s="1"/>
  <c r="D73" i="20" l="1"/>
  <c r="AN12" i="20"/>
  <c r="AJ30" i="10"/>
  <c r="AJ14" i="10" s="1"/>
  <c r="AJ24" i="10" s="1"/>
  <c r="AJ87" i="31"/>
  <c r="AJ66" i="31" s="1"/>
  <c r="AJ76" i="31" s="1"/>
  <c r="AJ77" i="31" s="1"/>
  <c r="AJ80" i="31" s="1"/>
  <c r="AJ81" i="31" s="1"/>
  <c r="AM62" i="31"/>
  <c r="AN61" i="31" s="1"/>
  <c r="AL63" i="31"/>
  <c r="AL64" i="31" s="1"/>
  <c r="D75" i="20" l="1"/>
  <c r="AO12" i="20"/>
  <c r="AK87" i="31"/>
  <c r="AK66" i="31" s="1"/>
  <c r="AK76" i="31" s="1"/>
  <c r="AK77" i="31" s="1"/>
  <c r="AK80" i="31" s="1"/>
  <c r="AK81" i="31" s="1"/>
  <c r="AK30" i="10"/>
  <c r="AK14" i="10" s="1"/>
  <c r="AK24" i="10" s="1"/>
  <c r="AN62" i="31"/>
  <c r="AO61" i="31" s="1"/>
  <c r="AM63" i="31"/>
  <c r="AM64" i="31" s="1"/>
  <c r="AM77" i="31" s="1"/>
  <c r="AM80" i="31" s="1"/>
  <c r="AL30" i="10" l="1"/>
  <c r="AL14" i="10" s="1"/>
  <c r="AL24" i="10" s="1"/>
  <c r="AL87" i="31"/>
  <c r="AL66" i="31" s="1"/>
  <c r="AL76" i="31" s="1"/>
  <c r="AL77" i="31" s="1"/>
  <c r="AL80" i="31" s="1"/>
  <c r="AL81" i="31" s="1"/>
  <c r="AM81" i="31" s="1"/>
  <c r="AO62" i="31"/>
  <c r="AP61" i="31" s="1"/>
  <c r="AN63" i="31"/>
  <c r="AN64" i="31" s="1"/>
  <c r="AN77" i="31" s="1"/>
  <c r="AN80" i="31" s="1"/>
  <c r="AN81" i="31" l="1"/>
  <c r="AP62" i="31"/>
  <c r="AQ61" i="31" s="1"/>
  <c r="AO63" i="31"/>
  <c r="AO64" i="31" s="1"/>
  <c r="AO77" i="31" s="1"/>
  <c r="AO80" i="31" s="1"/>
  <c r="AO81" i="31" l="1"/>
  <c r="AQ62" i="31"/>
  <c r="AR61" i="31" s="1"/>
  <c r="AP63" i="31"/>
  <c r="AP64" i="31" s="1"/>
  <c r="AP77" i="31" s="1"/>
  <c r="AP80" i="31" s="1"/>
  <c r="AP81" i="31" l="1"/>
  <c r="AR62" i="31"/>
  <c r="AS61" i="31" s="1"/>
  <c r="AQ63" i="31"/>
  <c r="AQ64" i="31" s="1"/>
  <c r="AQ77" i="31" s="1"/>
  <c r="AQ80" i="31" s="1"/>
  <c r="AQ81" i="31" l="1"/>
  <c r="C6" i="31"/>
  <c r="I29" i="29" s="1"/>
  <c r="AS62" i="31"/>
  <c r="AT61" i="31" s="1"/>
  <c r="AR63" i="31"/>
  <c r="AR64" i="31" s="1"/>
  <c r="AR77" i="31" s="1"/>
  <c r="AR80" i="31" s="1"/>
  <c r="AR81" i="31" l="1"/>
  <c r="AS63" i="31"/>
  <c r="AS64" i="31" s="1"/>
  <c r="AS77" i="31" s="1"/>
  <c r="AS80" i="31" s="1"/>
  <c r="AT62" i="31"/>
  <c r="AU61" i="31" s="1"/>
  <c r="AS81" i="31" l="1"/>
  <c r="AU62" i="31"/>
  <c r="AV61" i="31" s="1"/>
  <c r="AT63" i="31"/>
  <c r="AT64" i="31" s="1"/>
  <c r="AT77" i="31" s="1"/>
  <c r="AT80" i="31" s="1"/>
  <c r="AT81" i="31" l="1"/>
  <c r="AV62" i="31"/>
  <c r="AW61" i="31" s="1"/>
  <c r="AU63" i="31"/>
  <c r="AU64" i="31" s="1"/>
  <c r="AU77" i="31" s="1"/>
  <c r="AU80" i="31" s="1"/>
  <c r="AU81" i="31" l="1"/>
  <c r="AW62" i="31"/>
  <c r="AX61" i="31" s="1"/>
  <c r="AV63" i="31"/>
  <c r="AV64" i="31" s="1"/>
  <c r="AV77" i="31" s="1"/>
  <c r="AV80" i="31" s="1"/>
  <c r="AV81" i="31" l="1"/>
  <c r="AX62" i="31"/>
  <c r="AY61" i="31" s="1"/>
  <c r="AW63" i="31"/>
  <c r="AW64" i="31" s="1"/>
  <c r="AW77" i="31" s="1"/>
  <c r="AW80" i="31" s="1"/>
  <c r="AW81" i="31" l="1"/>
  <c r="AY62" i="31"/>
  <c r="AZ61" i="31" s="1"/>
  <c r="AX63" i="31"/>
  <c r="AX64" i="31" s="1"/>
  <c r="AX77" i="31" s="1"/>
  <c r="AX80" i="31" s="1"/>
  <c r="AX81" i="31" l="1"/>
  <c r="AZ62" i="31"/>
  <c r="BA61" i="31" s="1"/>
  <c r="AY63" i="31"/>
  <c r="AY64" i="31" s="1"/>
  <c r="AY77" i="31" s="1"/>
  <c r="AY80" i="31" s="1"/>
  <c r="AY81" i="31" l="1"/>
  <c r="BA62" i="31"/>
  <c r="BB61" i="31" s="1"/>
  <c r="AZ63" i="31"/>
  <c r="AZ64" i="31" s="1"/>
  <c r="AZ77" i="31" s="1"/>
  <c r="AZ80" i="31" s="1"/>
  <c r="AZ81" i="31" l="1"/>
  <c r="BB62" i="31"/>
  <c r="BC61" i="31" s="1"/>
  <c r="BA63" i="31"/>
  <c r="BA64" i="31" s="1"/>
  <c r="BA77" i="31" s="1"/>
  <c r="BA80" i="31" s="1"/>
  <c r="BA81" i="31" l="1"/>
  <c r="BC62" i="31"/>
  <c r="BD61" i="31" s="1"/>
  <c r="BB63" i="31"/>
  <c r="BB64" i="31" s="1"/>
  <c r="BB77" i="31" s="1"/>
  <c r="BB80" i="31" s="1"/>
  <c r="BB81" i="31" l="1"/>
  <c r="BD62" i="31"/>
  <c r="BD63" i="31" s="1"/>
  <c r="BD64" i="31" s="1"/>
  <c r="BD77" i="31" s="1"/>
  <c r="BD80" i="31" s="1"/>
  <c r="BC63" i="31"/>
  <c r="BC64" i="31" s="1"/>
  <c r="BC77" i="31" s="1"/>
  <c r="BC80" i="31" s="1"/>
  <c r="BC81" i="31" l="1"/>
  <c r="BD81" i="31" s="1"/>
  <c r="C7" i="31" s="1"/>
  <c r="J29" i="29" s="1"/>
</calcChain>
</file>

<file path=xl/sharedStrings.xml><?xml version="1.0" encoding="utf-8"?>
<sst xmlns="http://schemas.openxmlformats.org/spreadsheetml/2006/main" count="890" uniqueCount="358">
  <si>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</si>
  <si>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</si>
  <si>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</si>
  <si>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</si>
  <si>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</si>
  <si>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</si>
  <si>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</si>
  <si>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</si>
  <si>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</si>
  <si>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</si>
  <si>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</si>
  <si>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</si>
  <si>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</si>
  <si>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</si>
  <si>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</si>
  <si>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</si>
  <si>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</si>
  <si>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</si>
  <si>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</si>
  <si>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</si>
  <si>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</si>
  <si>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</si>
  <si>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</si>
  <si>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</si>
  <si>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</si>
  <si>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</si>
  <si>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</si>
  <si>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</si>
  <si>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</si>
  <si>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</si>
  <si>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</si>
  <si>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</si>
  <si>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</si>
  <si>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</si>
  <si>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</si>
  <si>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</si>
  <si>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</si>
  <si>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</si>
  <si>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</si>
  <si>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</si>
  <si>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</si>
  <si>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</si>
  <si>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</si>
  <si>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</si>
  <si>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</si>
  <si>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</si>
  <si>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</si>
  <si>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</si>
  <si>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</si>
  <si>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</si>
  <si>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</si>
  <si>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</si>
  <si>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</si>
  <si>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</si>
  <si>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</si>
  <si>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</si>
  <si>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</si>
  <si>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</si>
  <si>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</si>
  <si>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</si>
  <si>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</si>
  <si>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</si>
  <si>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</si>
  <si>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pre-tax WACC</t>
  </si>
  <si>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</si>
  <si>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</si>
  <si>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</si>
  <si>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</si>
  <si>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</si>
  <si>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</si>
  <si>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</si>
  <si>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</si>
  <si>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</si>
  <si>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</si>
  <si>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</si>
  <si>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</si>
  <si>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</si>
  <si>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</si>
  <si>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</si>
  <si>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</si>
  <si>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</si>
  <si>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</si>
  <si>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</si>
  <si>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</si>
  <si>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</si>
  <si>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</si>
  <si>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</si>
  <si>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</si>
  <si>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</si>
  <si>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</si>
  <si>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</si>
  <si>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</si>
  <si>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</si>
  <si>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</si>
  <si>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</si>
  <si>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</si>
  <si>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</si>
  <si>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</si>
  <si>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</si>
  <si>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</si>
  <si>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</si>
  <si>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</si>
  <si>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</si>
  <si>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</si>
  <si>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</si>
  <si>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</si>
  <si>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</si>
  <si>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</si>
  <si>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</si>
  <si>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</si>
  <si>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</si>
  <si>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</si>
  <si>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</si>
  <si>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</si>
  <si>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</si>
  <si>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</si>
  <si>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</si>
  <si>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</si>
  <si>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</si>
  <si>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</si>
  <si>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</si>
  <si>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</si>
  <si>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</si>
  <si>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</si>
  <si>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</si>
  <si>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</si>
  <si>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</si>
  <si>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</si>
  <si>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</si>
  <si>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</si>
  <si>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</si>
  <si>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</si>
  <si>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</si>
  <si>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</si>
  <si>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</si>
  <si>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</si>
  <si>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</si>
  <si>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</si>
  <si>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</si>
  <si>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</si>
  <si>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</si>
  <si>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</si>
  <si>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</si>
  <si>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</si>
  <si>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</si>
  <si>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</si>
  <si>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</si>
  <si>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</si>
  <si>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</si>
  <si>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</si>
  <si>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</si>
  <si>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</si>
  <si>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</si>
  <si>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</si>
  <si>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</si>
  <si>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</si>
  <si>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</si>
  <si>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</si>
  <si>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</si>
  <si>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</si>
  <si>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</si>
  <si>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</si>
  <si>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</si>
  <si>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</si>
  <si>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</si>
  <si>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</si>
  <si>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</si>
  <si>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</si>
  <si>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</si>
  <si>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</si>
  <si>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</si>
  <si>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</si>
  <si>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</si>
  <si>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</si>
  <si>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</si>
  <si>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</si>
  <si>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</si>
  <si>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</si>
  <si>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</si>
  <si>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</si>
  <si>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</si>
  <si>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</si>
  <si>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</si>
  <si>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</si>
  <si>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</si>
  <si>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</si>
  <si>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</si>
  <si>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</si>
  <si>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</si>
  <si>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</si>
  <si>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</si>
  <si>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</si>
  <si>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</si>
  <si>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</si>
  <si>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</si>
  <si>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</si>
  <si>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</si>
  <si>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</si>
  <si>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</si>
  <si>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</si>
  <si>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</si>
  <si>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</si>
  <si>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</si>
  <si>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</si>
  <si>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</si>
  <si>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</si>
  <si>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</si>
  <si>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</si>
  <si>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</si>
  <si>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</si>
  <si>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</si>
  <si>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</si>
  <si>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</si>
  <si>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</si>
  <si>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</si>
  <si>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</si>
  <si>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</si>
  <si>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</si>
  <si>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</si>
  <si>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</si>
  <si>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</si>
  <si>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</si>
  <si>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</si>
  <si>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</si>
  <si>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</si>
  <si>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</si>
  <si>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</si>
  <si>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</si>
  <si>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</si>
  <si>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</si>
  <si>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</si>
  <si>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</si>
  <si>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</si>
  <si>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</si>
  <si>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</si>
  <si>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</si>
  <si>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</si>
  <si>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</si>
  <si>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</si>
  <si>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</si>
  <si>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</si>
  <si>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</si>
  <si>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</si>
  <si>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</si>
  <si>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</si>
  <si>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</si>
  <si>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</si>
  <si>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</si>
  <si>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</si>
  <si>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</si>
  <si>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</si>
  <si>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</si>
  <si>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</si>
  <si>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</si>
  <si>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</si>
  <si>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</si>
  <si>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</si>
  <si>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</si>
  <si>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</si>
  <si>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</si>
  <si>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</si>
  <si>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</si>
  <si>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</si>
  <si>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</si>
  <si>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</si>
  <si>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</si>
  <si>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</si>
  <si>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</si>
  <si>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</si>
  <si>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</si>
  <si>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</si>
  <si>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</si>
  <si>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</si>
  <si>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</si>
  <si>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</si>
  <si>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</si>
  <si>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</si>
  <si>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</si>
  <si>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</si>
  <si>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</si>
  <si>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</si>
  <si>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</si>
  <si>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</si>
  <si>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</si>
  <si>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</si>
  <si>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</si>
  <si>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</si>
  <si>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</si>
  <si>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</si>
  <si>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</si>
  <si>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</si>
  <si>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</si>
  <si>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</si>
  <si>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</si>
  <si>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</si>
  <si>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</si>
  <si>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</si>
  <si>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</si>
  <si>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</si>
  <si>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</si>
  <si>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</si>
  <si>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</si>
  <si>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</si>
  <si>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</si>
  <si>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</si>
  <si>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</si>
  <si>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</si>
  <si>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</si>
  <si>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</si>
  <si>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</si>
  <si>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</si>
  <si>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</si>
  <si>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</si>
  <si>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</si>
  <si>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</si>
  <si>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</si>
  <si>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</si>
  <si>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</si>
  <si>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</si>
  <si>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</si>
  <si>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</si>
  <si>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</si>
  <si>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</si>
  <si>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</si>
  <si>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</si>
  <si>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</si>
  <si>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</si>
  <si>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</si>
  <si>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</si>
  <si>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</si>
  <si>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</si>
  <si>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</si>
  <si>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</si>
  <si>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</si>
  <si>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</si>
  <si>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</si>
  <si>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</si>
  <si>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</si>
  <si>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</si>
  <si>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Replacement of basestations on 10 year cycle</t>
  </si>
  <si>
    <t>Replacement of basestations on 12 year cycle</t>
  </si>
  <si>
    <t>Option 2</t>
  </si>
  <si>
    <t>Replacement of basestations on 8 year cycle</t>
  </si>
  <si>
    <t>CBA Option 2 - Option 2</t>
  </si>
  <si>
    <t>CBA Option - Baseline Scenario</t>
  </si>
  <si>
    <t>Assessment of the age-based replacement programme for the Primary SCADA comms network.  This includes purchase of equipment and site installation. 
WPD currently replaces this network equipment following a 10 year life, this is based upon advise from manufacturers, the availability of support contracts and WPD experience of managing the network.
This CBA tests the impact upon shortening the replacement interval to 8 years or extending it to 12 year.</t>
  </si>
  <si>
    <t>Operational IT &amp; T</t>
  </si>
  <si>
    <t>Our ED1 Business Plan includes forecast expenditure for Primary SCADA communications equipment replacement based upon a 12 year cycle.</t>
  </si>
  <si>
    <t xml:space="preserve"> </t>
  </si>
  <si>
    <t>Replacement of the Primary SCADA basestations in the South West on a 10 year cycle.
This is the Baseline Scenario.</t>
  </si>
  <si>
    <r>
      <t xml:space="preserve">Workings / assumptions used for costing </t>
    </r>
    <r>
      <rPr>
        <b/>
        <sz val="14"/>
        <color rgb="FF0070C0"/>
        <rFont val="Calibri"/>
        <family val="2"/>
        <scheme val="minor"/>
      </rPr>
      <t>option 2</t>
    </r>
  </si>
  <si>
    <t>Replacement of the 35 Primary SCADA basestations in the South West on a 12 year cycle.
Average cost for replacement of a Primary SCADA basestation with modern equivalent is £46k.</t>
  </si>
  <si>
    <t>Replacement of the 35 Primary SCADA basestations in the South West on a 8 year cycle.
Average cost for replacement of a Primary SCADA basestation with modern equivalent is £46k.</t>
  </si>
  <si>
    <t>Replacement of the 35 Primary SCADA basestations in the South West on a 10 year cycle.
Average cost for replacement of a Primary SCADA basestation with modern equivalent is £46k.</t>
  </si>
  <si>
    <t>As the communications infrastructure ages, we begin to incur a number of equipment failures which prevent data transfer between the basestation and ENMAC. Generally repairs will be completed quickly and these failures have no impact, however we have experienced situations where this failure has co-incided with a fault on the distribution network.  Communications failures prevent the successful completion of sequential switching schemes to restore supplies within 3 minutes and therefore we incur CMLs and CIs which would have been avoided had the communications network been working correctly.
On average there has been one such situation per year.  The early replacement of basestations should therefore avoid the co-incidence of a communications failure at the time of fault.  To demonstrate this saving the average number of customers per HV fault with an estimated restoration time of 45 minutes has been used.</t>
  </si>
  <si>
    <t>As the communications infrastructure ages, we begin to incur a number of equipment failures which prevent data transfer between the basestation and ENMAC. Generally repairs will be completed quickly and these failures have no impact, however we have experienced situations where this failure has co-incided with a fault on the distribution network.  Communications failures prevent the successful completion of sequential switching schemes to restore supplies within 3 minutes and therefore we incur CMLs and CIs which would have been avoided had the communications network  been working correctly.
On average there has been one such situation per year, however we expect that this would increase as the number of basestation failures increases due to equipment age.  Later replacement of basestations could therefore increase the co-incidence of a communications failure at the time of fault.  To demonstrate this risk this CBA includes the impact of two communications failures preventing remote restoration of customers affected by a HV fault within three minutes.   The average number of customers per HV fault with an estimated restoration time of 45 minutes has been used.</t>
  </si>
  <si>
    <t>Current replacement cycle</t>
  </si>
  <si>
    <t>Baseline</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</si>
</sst>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7">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right/>
      <top style="medium">
        <color indexed="64"/>
      </top>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84">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8" fontId="4" fillId="0" borderId="3" xfId="0" applyNumberFormat="1" applyFont="1" applyBorder="1" applyAlignment="1">
      <alignment horizontal="left"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0" fontId="4" fillId="0" borderId="26" xfId="0" applyFont="1" applyBorder="1" applyAlignment="1" applyProtection="1">
      <alignment vertical="center"/>
    </xf>
    <xf numFmtId="0" fontId="0" fillId="0" borderId="13" xfId="0" applyBorder="1" applyAlignment="1">
      <alignment wrapText="1"/>
    </xf>
    <xf numFmtId="0" fontId="0" fillId="0" borderId="14" xfId="0" applyBorder="1"/>
    <xf numFmtId="0" fontId="0" fillId="0" borderId="14" xfId="0" applyBorder="1" applyAlignment="1">
      <alignment wrapText="1"/>
    </xf>
    <xf numFmtId="0" fontId="0" fillId="0" borderId="15" xfId="0" applyBorder="1"/>
    <xf numFmtId="0" fontId="4" fillId="0" borderId="14" xfId="0" quotePrefix="1" applyFont="1" applyBorder="1" applyProtection="1"/>
    <xf numFmtId="0" fontId="4" fillId="0" borderId="15" xfId="0" quotePrefix="1" applyFont="1" applyBorder="1" applyProtection="1"/>
    <xf numFmtId="0" fontId="4" fillId="0" borderId="26" xfId="0" applyFont="1" applyBorder="1" applyProtection="1"/>
    <xf numFmtId="0" fontId="0" fillId="0" borderId="13" xfId="0" applyBorder="1"/>
    <xf numFmtId="10" fontId="4" fillId="5" borderId="3" xfId="1" applyNumberFormat="1" applyFont="1" applyFill="1" applyBorder="1" applyProtection="1">
      <protection locked="0"/>
    </xf>
    <xf numFmtId="0" fontId="4" fillId="0" borderId="0" xfId="0" applyFont="1" applyAlignment="1">
      <alignment horizontal="left" vertical="top" wrapText="1"/>
    </xf>
    <xf numFmtId="0" fontId="4" fillId="0" borderId="7" xfId="0" applyFont="1" applyBorder="1" applyAlignment="1">
      <alignment horizontal="left"/>
    </xf>
    <xf numFmtId="0" fontId="4" fillId="0" borderId="9" xfId="0" applyFont="1" applyBorder="1" applyAlignment="1">
      <alignment horizontal="left"/>
    </xf>
    <xf numFmtId="0" fontId="4" fillId="0" borderId="3" xfId="0" applyFont="1" applyBorder="1" applyAlignment="1">
      <alignment horizontal="center" vertical="top" wrapText="1"/>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5" fillId="6" borderId="3" xfId="0" applyFont="1" applyFill="1" applyBorder="1" applyAlignment="1">
      <alignment horizontal="left" vertical="top"/>
    </xf>
    <xf numFmtId="0" fontId="4" fillId="0" borderId="3" xfId="0" applyFont="1" applyBorder="1" applyAlignment="1">
      <alignment horizontal="left" vertical="top" wrapText="1"/>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7" xfId="0" applyFont="1" applyBorder="1" applyAlignment="1">
      <alignment horizontal="left" vertical="top"/>
    </xf>
    <xf numFmtId="0" fontId="4" fillId="0" borderId="9" xfId="0" applyFont="1" applyBorder="1" applyAlignment="1">
      <alignment horizontal="left" vertical="top"/>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5" fillId="9" borderId="4" xfId="0" applyFont="1" applyFill="1" applyBorder="1" applyAlignment="1" applyProtection="1">
      <alignment horizontal="center" vertical="center" textRotation="90"/>
    </xf>
    <xf numFmtId="0" fontId="5" fillId="9" borderId="5" xfId="0" applyFont="1" applyFill="1" applyBorder="1" applyAlignment="1" applyProtection="1">
      <alignment horizontal="center" vertical="center" textRotation="90"/>
    </xf>
    <xf numFmtId="0" fontId="5" fillId="9" borderId="2" xfId="0" applyFont="1" applyFill="1" applyBorder="1" applyAlignment="1" applyProtection="1">
      <alignment horizontal="center" vertical="center" textRotation="90"/>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xf numFmtId="0" fontId="0" fillId="0" borderId="14" xfId="0" applyBorder="1" applyAlignment="1">
      <alignment horizontal="left"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9">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C4" sqref="C4"/>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1" t="s">
        <v>231</v>
      </c>
      <c r="C2" s="101" t="s">
        <v>239</v>
      </c>
      <c r="D2" s="101" t="s">
        <v>238</v>
      </c>
      <c r="E2" s="101" t="s">
        <v>232</v>
      </c>
    </row>
    <row r="3" spans="2:5" s="100" customFormat="1" ht="62.25" customHeight="1" x14ac:dyDescent="0.25">
      <c r="B3" s="102" t="s">
        <v>233</v>
      </c>
      <c r="C3" s="102" t="s">
        <v>236</v>
      </c>
      <c r="D3" s="102"/>
      <c r="E3" s="103" t="s">
        <v>237</v>
      </c>
    </row>
    <row r="4" spans="2:5" s="100" customFormat="1" ht="62.25" customHeight="1" x14ac:dyDescent="0.25">
      <c r="B4" s="102" t="s">
        <v>234</v>
      </c>
      <c r="C4" s="102" t="s">
        <v>240</v>
      </c>
      <c r="D4" s="104">
        <v>41352</v>
      </c>
      <c r="E4" s="102" t="s">
        <v>241</v>
      </c>
    </row>
    <row r="5" spans="2:5" s="100" customFormat="1" ht="84" customHeight="1" x14ac:dyDescent="0.25">
      <c r="B5" s="102" t="s">
        <v>235</v>
      </c>
      <c r="C5" s="102" t="s">
        <v>246</v>
      </c>
      <c r="D5" s="104" t="s">
        <v>242</v>
      </c>
      <c r="E5" s="102" t="s">
        <v>243</v>
      </c>
    </row>
    <row r="6" spans="2:5" ht="111" customHeight="1" x14ac:dyDescent="0.25">
      <c r="B6" s="105" t="s">
        <v>244</v>
      </c>
      <c r="C6" s="105" t="s">
        <v>245</v>
      </c>
      <c r="D6" s="106">
        <v>41380</v>
      </c>
      <c r="E6" s="105" t="s">
        <v>315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activeCell="B17" sqref="B17"/>
    </sheetView>
  </sheetViews>
  <sheetFormatPr defaultRowHeight="15" x14ac:dyDescent="0.25"/>
  <cols>
    <col min="1" max="1" width="5.85546875" customWidth="1"/>
    <col min="2" max="2" width="64.85546875" customWidth="1"/>
    <col min="3" max="3" width="91.42578125" customWidth="1"/>
  </cols>
  <sheetData>
    <row r="1" spans="1:3" ht="18.75" x14ac:dyDescent="0.3">
      <c r="A1" s="1" t="s">
        <v>350</v>
      </c>
    </row>
    <row r="2" spans="1:3" x14ac:dyDescent="0.25">
      <c r="A2" t="s">
        <v>78</v>
      </c>
    </row>
    <row r="5" spans="1:3" ht="15.75" thickBot="1" x14ac:dyDescent="0.3"/>
    <row r="6" spans="1:3" ht="30" x14ac:dyDescent="0.25">
      <c r="A6" s="178" t="s">
        <v>11</v>
      </c>
      <c r="B6" s="132" t="s">
        <v>164</v>
      </c>
      <c r="C6" s="133" t="s">
        <v>351</v>
      </c>
    </row>
    <row r="7" spans="1:3" x14ac:dyDescent="0.25">
      <c r="A7" s="179"/>
      <c r="B7" s="61" t="s">
        <v>198</v>
      </c>
      <c r="C7" s="134"/>
    </row>
    <row r="8" spans="1:3" x14ac:dyDescent="0.25">
      <c r="A8" s="179"/>
      <c r="B8" s="61" t="s">
        <v>198</v>
      </c>
      <c r="C8" s="135"/>
    </row>
    <row r="9" spans="1:3" x14ac:dyDescent="0.25">
      <c r="A9" s="179"/>
      <c r="B9" s="61" t="s">
        <v>198</v>
      </c>
      <c r="C9" s="134"/>
    </row>
    <row r="10" spans="1:3" x14ac:dyDescent="0.25">
      <c r="A10" s="179"/>
      <c r="B10" s="61" t="s">
        <v>198</v>
      </c>
      <c r="C10" s="134"/>
    </row>
    <row r="11" spans="1:3" ht="15.75" thickBot="1" x14ac:dyDescent="0.3">
      <c r="A11" s="180"/>
      <c r="B11" s="125" t="s">
        <v>197</v>
      </c>
      <c r="C11" s="136"/>
    </row>
    <row r="12" spans="1:3" ht="30" x14ac:dyDescent="0.25">
      <c r="A12" s="171" t="s">
        <v>301</v>
      </c>
      <c r="B12" s="132" t="s">
        <v>164</v>
      </c>
      <c r="C12" s="133" t="s">
        <v>349</v>
      </c>
    </row>
    <row r="13" spans="1:3" ht="15.75" x14ac:dyDescent="0.3">
      <c r="A13" s="172"/>
      <c r="B13" s="61" t="s">
        <v>198</v>
      </c>
      <c r="C13" s="137"/>
    </row>
    <row r="14" spans="1:3" ht="15.75" x14ac:dyDescent="0.3">
      <c r="A14" s="172"/>
      <c r="B14" s="61" t="s">
        <v>198</v>
      </c>
      <c r="C14" s="137"/>
    </row>
    <row r="15" spans="1:3" ht="15.75" x14ac:dyDescent="0.3">
      <c r="A15" s="172"/>
      <c r="B15" s="61" t="s">
        <v>198</v>
      </c>
      <c r="C15" s="137"/>
    </row>
    <row r="16" spans="1:3" ht="15.75" x14ac:dyDescent="0.3">
      <c r="A16" s="172"/>
      <c r="B16" s="61" t="s">
        <v>198</v>
      </c>
      <c r="C16" s="137"/>
    </row>
    <row r="17" spans="1:3" ht="15.75" x14ac:dyDescent="0.3">
      <c r="A17" s="172"/>
      <c r="B17" s="61" t="s">
        <v>198</v>
      </c>
      <c r="C17" s="137"/>
    </row>
    <row r="18" spans="1:3" ht="16.5" thickBot="1" x14ac:dyDescent="0.35">
      <c r="A18" s="173"/>
      <c r="B18" s="126" t="s">
        <v>320</v>
      </c>
      <c r="C18" s="138"/>
    </row>
    <row r="19" spans="1:3" ht="15.75" x14ac:dyDescent="0.3">
      <c r="A19" s="171" t="s">
        <v>230</v>
      </c>
      <c r="B19" s="139" t="s">
        <v>36</v>
      </c>
      <c r="C19" s="140"/>
    </row>
    <row r="20" spans="1:3" ht="15.75" x14ac:dyDescent="0.3">
      <c r="A20" s="172"/>
      <c r="B20" s="9" t="s">
        <v>202</v>
      </c>
      <c r="C20" s="134"/>
    </row>
    <row r="21" spans="1:3" ht="96.75" customHeight="1" x14ac:dyDescent="0.3">
      <c r="A21" s="172"/>
      <c r="B21" s="9" t="s">
        <v>298</v>
      </c>
      <c r="C21" s="183" t="s">
        <v>355</v>
      </c>
    </row>
    <row r="22" spans="1:3" ht="96.75" customHeight="1" x14ac:dyDescent="0.3">
      <c r="A22" s="172"/>
      <c r="B22" s="9" t="s">
        <v>299</v>
      </c>
      <c r="C22" s="183"/>
    </row>
    <row r="23" spans="1:3" ht="15.75" x14ac:dyDescent="0.3">
      <c r="A23" s="172"/>
      <c r="B23" s="9" t="s">
        <v>203</v>
      </c>
      <c r="C23" s="134"/>
    </row>
    <row r="24" spans="1:3" ht="15.75" x14ac:dyDescent="0.3">
      <c r="A24" s="172"/>
      <c r="B24" s="9" t="s">
        <v>70</v>
      </c>
      <c r="C24" s="134"/>
    </row>
    <row r="25" spans="1:3" ht="15.75" x14ac:dyDescent="0.3">
      <c r="A25" s="172"/>
      <c r="B25" s="9" t="s">
        <v>71</v>
      </c>
      <c r="C25" s="134"/>
    </row>
    <row r="26" spans="1:3" ht="15.75" x14ac:dyDescent="0.3">
      <c r="A26" s="172"/>
      <c r="B26" s="9" t="s">
        <v>84</v>
      </c>
      <c r="C26" s="134"/>
    </row>
    <row r="27" spans="1:3" ht="15.75" x14ac:dyDescent="0.3">
      <c r="A27" s="172"/>
      <c r="B27" s="9" t="s">
        <v>37</v>
      </c>
      <c r="C27" s="134"/>
    </row>
    <row r="28" spans="1:3" ht="15.75" x14ac:dyDescent="0.3">
      <c r="A28" s="172"/>
      <c r="B28" s="9" t="s">
        <v>38</v>
      </c>
      <c r="C28" s="134"/>
    </row>
    <row r="29" spans="1:3" ht="15.75" x14ac:dyDescent="0.3">
      <c r="A29" s="172"/>
      <c r="B29" s="9" t="s">
        <v>211</v>
      </c>
      <c r="C29" s="134"/>
    </row>
    <row r="30" spans="1:3" ht="16.5" thickBot="1" x14ac:dyDescent="0.35">
      <c r="A30" s="173"/>
      <c r="B30" s="13" t="s">
        <v>101</v>
      </c>
      <c r="C30" s="136"/>
    </row>
  </sheetData>
  <mergeCells count="4">
    <mergeCell ref="A6:A11"/>
    <mergeCell ref="A12:A18"/>
    <mergeCell ref="A19:A30"/>
    <mergeCell ref="C21:C22"/>
  </mergeCells>
  <dataValidations count="3">
    <dataValidation type="list" allowBlank="1" showInputMessage="1" showErrorMessage="1" sqref="B12:B17">
      <formula1>$B$170:$B$216</formula1>
    </dataValidation>
    <dataValidation type="list" allowBlank="1" showInputMessage="1" showErrorMessage="1" sqref="B6">
      <formula1>$B$108:$B$152</formula1>
    </dataValidation>
    <dataValidation type="list" allowBlank="1" showInputMessage="1" showErrorMessage="1" sqref="B7:B11">
      <formula1>$B$108:$B$154</formula1>
    </dataValidation>
  </dataValidation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15" sqref="C15"/>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9" t="s">
        <v>79</v>
      </c>
    </row>
    <row r="2" spans="2:3" x14ac:dyDescent="0.3">
      <c r="B2" s="25"/>
    </row>
    <row r="3" spans="2:3" x14ac:dyDescent="0.3">
      <c r="B3" s="25"/>
    </row>
    <row r="4" spans="2:3" x14ac:dyDescent="0.3">
      <c r="B4" s="89" t="s">
        <v>14</v>
      </c>
      <c r="C4" s="89" t="s">
        <v>26</v>
      </c>
    </row>
    <row r="5" spans="2:3" ht="45" x14ac:dyDescent="0.3">
      <c r="B5" s="96" t="s">
        <v>39</v>
      </c>
      <c r="C5" s="31" t="s">
        <v>98</v>
      </c>
    </row>
    <row r="6" spans="2:3" x14ac:dyDescent="0.3">
      <c r="B6" s="96" t="s">
        <v>220</v>
      </c>
      <c r="C6" s="31" t="s">
        <v>221</v>
      </c>
    </row>
    <row r="7" spans="2:3" ht="56.25" customHeight="1" x14ac:dyDescent="0.3">
      <c r="B7" s="97" t="s">
        <v>304</v>
      </c>
      <c r="C7" s="31" t="s">
        <v>338</v>
      </c>
    </row>
    <row r="8" spans="2:3" x14ac:dyDescent="0.3">
      <c r="B8" s="98" t="s">
        <v>305</v>
      </c>
      <c r="C8" s="31" t="s">
        <v>306</v>
      </c>
    </row>
    <row r="9" spans="2:3" ht="30" x14ac:dyDescent="0.3">
      <c r="B9" s="97" t="s">
        <v>227</v>
      </c>
      <c r="C9" s="31" t="s">
        <v>337</v>
      </c>
    </row>
    <row r="10" spans="2:3" x14ac:dyDescent="0.3">
      <c r="B10" s="98" t="s">
        <v>218</v>
      </c>
      <c r="C10" s="31" t="s">
        <v>219</v>
      </c>
    </row>
    <row r="12" spans="2:3" x14ac:dyDescent="0.3">
      <c r="B12" s="25" t="s">
        <v>24</v>
      </c>
    </row>
    <row r="13" spans="2:3" x14ac:dyDescent="0.3">
      <c r="B13" s="93" t="s">
        <v>25</v>
      </c>
    </row>
    <row r="14" spans="2:3" x14ac:dyDescent="0.3">
      <c r="B14" s="94" t="s">
        <v>220</v>
      </c>
    </row>
    <row r="15" spans="2:3" x14ac:dyDescent="0.3">
      <c r="B15" s="88" t="s">
        <v>226</v>
      </c>
    </row>
    <row r="16" spans="2:3" x14ac:dyDescent="0.3">
      <c r="B16" s="95" t="s">
        <v>222</v>
      </c>
    </row>
    <row r="17" spans="2:4" x14ac:dyDescent="0.3">
      <c r="B17" s="25"/>
    </row>
    <row r="18" spans="2:4" x14ac:dyDescent="0.3">
      <c r="B18" s="2" t="s">
        <v>66</v>
      </c>
    </row>
    <row r="19" spans="2:4" ht="19.5" customHeight="1" x14ac:dyDescent="0.3">
      <c r="B19" s="2" t="s">
        <v>223</v>
      </c>
    </row>
    <row r="20" spans="2:4" x14ac:dyDescent="0.3">
      <c r="B20" s="91" t="s">
        <v>228</v>
      </c>
    </row>
    <row r="21" spans="2:4" x14ac:dyDescent="0.3">
      <c r="B21" s="91" t="s">
        <v>229</v>
      </c>
    </row>
    <row r="22" spans="2:4" ht="25.5" customHeight="1" x14ac:dyDescent="0.3">
      <c r="B22" s="90" t="s">
        <v>100</v>
      </c>
    </row>
    <row r="23" spans="2:4" ht="10.5" customHeight="1" x14ac:dyDescent="0.3"/>
    <row r="24" spans="2:4" ht="24.75" customHeight="1" x14ac:dyDescent="0.3">
      <c r="B24" s="91" t="s">
        <v>224</v>
      </c>
      <c r="C24" s="91"/>
      <c r="D24" s="91"/>
    </row>
    <row r="25" spans="2:4" ht="26.25" customHeight="1" x14ac:dyDescent="0.3">
      <c r="B25" s="91" t="s">
        <v>316</v>
      </c>
      <c r="C25" s="91"/>
      <c r="D25" s="91"/>
    </row>
    <row r="26" spans="2:4" ht="32.25" customHeight="1" x14ac:dyDescent="0.3">
      <c r="B26" s="142" t="s">
        <v>225</v>
      </c>
      <c r="C26" s="142"/>
      <c r="D26" s="142"/>
    </row>
    <row r="28" spans="2:4" x14ac:dyDescent="0.3">
      <c r="B28" s="2" t="s">
        <v>99</v>
      </c>
    </row>
    <row r="32" spans="2:4" x14ac:dyDescent="0.3">
      <c r="B32" s="25"/>
    </row>
    <row r="33" spans="2:2" x14ac:dyDescent="0.3">
      <c r="B33" s="92"/>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80" zoomScaleNormal="80" workbookViewId="0">
      <pane ySplit="3" topLeftCell="A4" activePane="bottomLeft" state="frozen"/>
      <selection pane="bottomLeft" activeCell="D17" sqref="D17:F17"/>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11" width="11.140625" style="2" customWidth="1"/>
    <col min="12" max="16384" width="9.140625" style="2"/>
  </cols>
  <sheetData>
    <row r="1" spans="2:26" x14ac:dyDescent="0.3">
      <c r="B1" s="25" t="s">
        <v>49</v>
      </c>
      <c r="Z1" s="26" t="s">
        <v>29</v>
      </c>
    </row>
    <row r="2" spans="2:26" x14ac:dyDescent="0.3">
      <c r="B2" s="146" t="s">
        <v>345</v>
      </c>
      <c r="C2" s="147"/>
      <c r="D2" s="147"/>
      <c r="E2" s="147"/>
      <c r="F2" s="148"/>
      <c r="Z2" s="26" t="s">
        <v>81</v>
      </c>
    </row>
    <row r="3" spans="2:26" ht="46.5" customHeight="1" x14ac:dyDescent="0.3">
      <c r="B3" s="149"/>
      <c r="C3" s="150"/>
      <c r="D3" s="150"/>
      <c r="E3" s="150"/>
      <c r="F3" s="151"/>
    </row>
    <row r="4" spans="2:26" ht="18" customHeight="1" x14ac:dyDescent="0.3">
      <c r="B4" s="25" t="s">
        <v>80</v>
      </c>
      <c r="C4" s="27"/>
      <c r="D4" s="27"/>
      <c r="E4" s="27"/>
      <c r="F4" s="27"/>
    </row>
    <row r="5" spans="2:26" ht="24.75" customHeight="1" x14ac:dyDescent="0.3">
      <c r="B5" s="154"/>
      <c r="C5" s="155"/>
      <c r="D5" s="155"/>
      <c r="E5" s="155"/>
      <c r="F5" s="156"/>
    </row>
    <row r="6" spans="2:26" ht="13.5" customHeight="1" x14ac:dyDescent="0.3">
      <c r="B6" s="27"/>
      <c r="C6" s="27"/>
      <c r="D6" s="27"/>
      <c r="E6" s="27"/>
      <c r="F6" s="27"/>
    </row>
    <row r="7" spans="2:26" x14ac:dyDescent="0.3">
      <c r="B7" s="25" t="s">
        <v>50</v>
      </c>
    </row>
    <row r="8" spans="2:26" x14ac:dyDescent="0.3">
      <c r="B8" s="157" t="s">
        <v>27</v>
      </c>
      <c r="C8" s="158"/>
      <c r="D8" s="152" t="s">
        <v>30</v>
      </c>
      <c r="E8" s="152"/>
      <c r="F8" s="152"/>
    </row>
    <row r="9" spans="2:26" ht="22.5" customHeight="1" x14ac:dyDescent="0.3">
      <c r="B9" s="159" t="s">
        <v>304</v>
      </c>
      <c r="C9" s="160"/>
      <c r="D9" s="153" t="str">
        <f>'Baseline scenario'!C1</f>
        <v>Replacement of basestations on 10 year cycle</v>
      </c>
      <c r="E9" s="153"/>
      <c r="F9" s="153"/>
    </row>
    <row r="10" spans="2:26" ht="22.5" customHeight="1" x14ac:dyDescent="0.3">
      <c r="B10" s="143" t="s">
        <v>227</v>
      </c>
      <c r="C10" s="144"/>
      <c r="D10" s="154" t="str">
        <f>'Option 1'!C1</f>
        <v>Replacement of basestations on 8 year cycle</v>
      </c>
      <c r="E10" s="155"/>
      <c r="F10" s="156"/>
    </row>
    <row r="11" spans="2:26" ht="22.5" customHeight="1" x14ac:dyDescent="0.3">
      <c r="B11" s="143" t="s">
        <v>341</v>
      </c>
      <c r="C11" s="144"/>
      <c r="D11" s="154" t="str">
        <f>'Option 2'!C1</f>
        <v>Replacement of basestations on 12 year cycle</v>
      </c>
      <c r="E11" s="155"/>
      <c r="F11" s="156"/>
    </row>
    <row r="12" spans="2:26" ht="22.5" customHeight="1" x14ac:dyDescent="0.3">
      <c r="B12" s="143"/>
      <c r="C12" s="144"/>
      <c r="D12" s="145"/>
      <c r="E12" s="145"/>
      <c r="F12" s="145"/>
    </row>
    <row r="13" spans="2:26" ht="22.5" customHeight="1" x14ac:dyDescent="0.3">
      <c r="B13" s="143"/>
      <c r="C13" s="144"/>
      <c r="D13" s="145"/>
      <c r="E13" s="145"/>
      <c r="F13" s="145"/>
    </row>
    <row r="14" spans="2:26" ht="22.5" customHeight="1" x14ac:dyDescent="0.3">
      <c r="B14" s="143"/>
      <c r="C14" s="144"/>
      <c r="D14" s="145"/>
      <c r="E14" s="145"/>
      <c r="F14" s="145"/>
    </row>
    <row r="15" spans="2:26" ht="22.5" customHeight="1" x14ac:dyDescent="0.3">
      <c r="B15" s="143"/>
      <c r="C15" s="144"/>
      <c r="D15" s="145"/>
      <c r="E15" s="145"/>
      <c r="F15" s="145"/>
    </row>
    <row r="16" spans="2:26" ht="22.5" customHeight="1" x14ac:dyDescent="0.3">
      <c r="B16" s="143"/>
      <c r="C16" s="144"/>
      <c r="D16" s="145"/>
      <c r="E16" s="145"/>
      <c r="F16" s="145"/>
    </row>
    <row r="17" spans="2:11" ht="22.5" customHeight="1" x14ac:dyDescent="0.3">
      <c r="B17" s="143"/>
      <c r="C17" s="144"/>
      <c r="D17" s="145"/>
      <c r="E17" s="145"/>
      <c r="F17" s="145"/>
    </row>
    <row r="18" spans="2:11" ht="22.5" customHeight="1" x14ac:dyDescent="0.3">
      <c r="B18" s="143"/>
      <c r="C18" s="144"/>
      <c r="D18" s="145"/>
      <c r="E18" s="145"/>
      <c r="F18" s="145"/>
    </row>
    <row r="19" spans="2:11" ht="22.5" customHeight="1" x14ac:dyDescent="0.3">
      <c r="B19" s="143"/>
      <c r="C19" s="144"/>
      <c r="D19" s="145"/>
      <c r="E19" s="145"/>
      <c r="F19" s="145"/>
    </row>
    <row r="20" spans="2:11" ht="22.5" customHeight="1" x14ac:dyDescent="0.3">
      <c r="B20" s="143"/>
      <c r="C20" s="144"/>
      <c r="D20" s="145"/>
      <c r="E20" s="145"/>
      <c r="F20" s="145"/>
    </row>
    <row r="21" spans="2:11" ht="22.5" customHeight="1" x14ac:dyDescent="0.3">
      <c r="B21" s="143"/>
      <c r="C21" s="144"/>
      <c r="D21" s="145"/>
      <c r="E21" s="145"/>
      <c r="F21" s="145"/>
    </row>
    <row r="22" spans="2:11" ht="22.5" customHeight="1" x14ac:dyDescent="0.3">
      <c r="B22" s="143"/>
      <c r="C22" s="144"/>
      <c r="D22" s="145"/>
      <c r="E22" s="145"/>
      <c r="F22" s="145"/>
    </row>
    <row r="23" spans="2:11" ht="22.5" customHeight="1" x14ac:dyDescent="0.3">
      <c r="B23" s="143"/>
      <c r="C23" s="144"/>
      <c r="D23" s="145"/>
      <c r="E23" s="145"/>
      <c r="F23" s="145"/>
    </row>
    <row r="24" spans="2:11" ht="12.75" customHeight="1" x14ac:dyDescent="0.3">
      <c r="B24" s="28"/>
      <c r="C24" s="28"/>
      <c r="D24" s="29"/>
      <c r="E24" s="29"/>
      <c r="F24" s="29"/>
    </row>
    <row r="25" spans="2:11" x14ac:dyDescent="0.3">
      <c r="B25" s="25" t="s">
        <v>51</v>
      </c>
    </row>
    <row r="26" spans="2:11" ht="38.25" customHeight="1" x14ac:dyDescent="0.3">
      <c r="B26" s="162" t="s">
        <v>48</v>
      </c>
      <c r="C26" s="164" t="s">
        <v>27</v>
      </c>
      <c r="D26" s="164" t="s">
        <v>28</v>
      </c>
      <c r="E26" s="164" t="s">
        <v>30</v>
      </c>
      <c r="F26" s="162" t="s">
        <v>31</v>
      </c>
      <c r="G26" s="161" t="s">
        <v>102</v>
      </c>
      <c r="H26" s="161"/>
      <c r="I26" s="161"/>
      <c r="J26" s="161"/>
      <c r="K26" s="161"/>
    </row>
    <row r="27" spans="2:11" x14ac:dyDescent="0.3">
      <c r="B27" s="163"/>
      <c r="C27" s="165"/>
      <c r="D27" s="165"/>
      <c r="E27" s="165"/>
      <c r="F27" s="163"/>
      <c r="G27" s="64" t="s">
        <v>103</v>
      </c>
      <c r="H27" s="64" t="s">
        <v>104</v>
      </c>
      <c r="I27" s="64" t="s">
        <v>105</v>
      </c>
      <c r="J27" s="64" t="s">
        <v>106</v>
      </c>
      <c r="K27" s="64" t="s">
        <v>107</v>
      </c>
    </row>
    <row r="28" spans="2:11" ht="46.5" customHeight="1" x14ac:dyDescent="0.3">
      <c r="B28" s="30" t="s">
        <v>357</v>
      </c>
      <c r="C28" s="30" t="str">
        <f>D9</f>
        <v>Replacement of basestations on 10 year cycle</v>
      </c>
      <c r="D28" s="30" t="s">
        <v>81</v>
      </c>
      <c r="E28" s="31" t="s">
        <v>356</v>
      </c>
      <c r="F28" s="30"/>
      <c r="G28" s="65"/>
      <c r="H28" s="65"/>
      <c r="I28" s="65"/>
      <c r="J28" s="65"/>
      <c r="K28" s="30"/>
    </row>
    <row r="29" spans="2:11" ht="30" x14ac:dyDescent="0.3">
      <c r="B29" s="30">
        <v>1</v>
      </c>
      <c r="C29" s="31" t="str">
        <f>IF('Option 1'!$C$1="","",'Option 1'!$C$1)</f>
        <v>Replacement of basestations on 8 year cycle</v>
      </c>
      <c r="D29" s="30" t="s">
        <v>81</v>
      </c>
      <c r="E29" s="31"/>
      <c r="F29" s="30"/>
      <c r="G29" s="65">
        <f>'Option 1'!$C$4</f>
        <v>-0.1201632806486865</v>
      </c>
      <c r="H29" s="65">
        <f>'Option 1'!$C$5</f>
        <v>-0.28799604290762226</v>
      </c>
      <c r="I29" s="65">
        <f>'Option 1'!$C$6</f>
        <v>-0.45338196440257428</v>
      </c>
      <c r="J29" s="65">
        <f>'Option 1'!$C$7</f>
        <v>-0.80041533641366802</v>
      </c>
      <c r="K29" s="66"/>
    </row>
    <row r="30" spans="2:11" ht="27.75" customHeight="1" x14ac:dyDescent="0.3">
      <c r="B30" s="30">
        <v>2</v>
      </c>
      <c r="C30" s="31" t="str">
        <f>IF('Option 2'!$C$1="","",'Option 2'!$C$1)</f>
        <v>Replacement of basestations on 12 year cycle</v>
      </c>
      <c r="D30" s="30" t="s">
        <v>29</v>
      </c>
      <c r="E30" s="31" t="s">
        <v>347</v>
      </c>
      <c r="F30" s="30" t="s">
        <v>346</v>
      </c>
      <c r="G30" s="65">
        <f>'Option 2'!$C$4</f>
        <v>0.3295508900321199</v>
      </c>
      <c r="H30" s="65">
        <f>'Option 2'!$C$5</f>
        <v>0.60939599563290392</v>
      </c>
      <c r="I30" s="65">
        <f>'Option 2'!$C$6</f>
        <v>0.64832219392600576</v>
      </c>
      <c r="J30" s="65">
        <f>'Option 2'!$C$7</f>
        <v>0.7329233463238467</v>
      </c>
      <c r="K30" s="66"/>
    </row>
    <row r="31" spans="2:11" ht="27.75" customHeight="1" x14ac:dyDescent="0.3">
      <c r="B31" s="30">
        <v>3</v>
      </c>
      <c r="C31" s="30"/>
      <c r="D31" s="30"/>
      <c r="E31" s="31"/>
      <c r="F31" s="30"/>
      <c r="G31" s="65"/>
      <c r="H31" s="65"/>
      <c r="I31" s="65"/>
      <c r="J31" s="65"/>
      <c r="K31" s="30"/>
    </row>
    <row r="32" spans="2:11" ht="27.75" customHeight="1" x14ac:dyDescent="0.3">
      <c r="B32" s="30">
        <v>4</v>
      </c>
      <c r="C32" s="30"/>
      <c r="D32" s="30"/>
      <c r="E32" s="31"/>
      <c r="F32" s="30"/>
      <c r="G32" s="65"/>
      <c r="H32" s="65"/>
      <c r="I32" s="65"/>
      <c r="J32" s="65"/>
      <c r="K32" s="30"/>
    </row>
    <row r="37" spans="2:2" x14ac:dyDescent="0.3">
      <c r="B37" s="2" t="s">
        <v>108</v>
      </c>
    </row>
  </sheetData>
  <mergeCells count="40">
    <mergeCell ref="G26:K26"/>
    <mergeCell ref="B26:B27"/>
    <mergeCell ref="C26:C27"/>
    <mergeCell ref="D26:D27"/>
    <mergeCell ref="E26:E27"/>
    <mergeCell ref="F26:F27"/>
    <mergeCell ref="B23:C23"/>
    <mergeCell ref="B5:F5"/>
    <mergeCell ref="B14:C14"/>
    <mergeCell ref="B15:C15"/>
    <mergeCell ref="B16:C16"/>
    <mergeCell ref="B17:C17"/>
    <mergeCell ref="B18:C18"/>
    <mergeCell ref="B19:C19"/>
    <mergeCell ref="D19:F19"/>
    <mergeCell ref="D20:F20"/>
    <mergeCell ref="D21:F21"/>
    <mergeCell ref="D22:F22"/>
    <mergeCell ref="D23:F23"/>
    <mergeCell ref="B12:C12"/>
    <mergeCell ref="B13:C13"/>
    <mergeCell ref="B20:C20"/>
    <mergeCell ref="B2:F3"/>
    <mergeCell ref="D8:F8"/>
    <mergeCell ref="D9:F9"/>
    <mergeCell ref="D10:F10"/>
    <mergeCell ref="D11:F11"/>
    <mergeCell ref="B8:C8"/>
    <mergeCell ref="B9:C9"/>
    <mergeCell ref="B10:C10"/>
    <mergeCell ref="B11:C11"/>
    <mergeCell ref="B21:C21"/>
    <mergeCell ref="B22:C22"/>
    <mergeCell ref="D18:F18"/>
    <mergeCell ref="D12:F12"/>
    <mergeCell ref="D13:F13"/>
    <mergeCell ref="D14:F14"/>
    <mergeCell ref="D15:F15"/>
    <mergeCell ref="D16:F16"/>
    <mergeCell ref="D17:F17"/>
  </mergeCells>
  <conditionalFormatting sqref="C29:F30 C31:K32 C28:K28">
    <cfRule type="expression" dxfId="8" priority="15">
      <formula>$D28="adopted"</formula>
    </cfRule>
  </conditionalFormatting>
  <conditionalFormatting sqref="G29:K30">
    <cfRule type="expression" dxfId="7" priority="12">
      <formula>$D29="adopted"</formula>
    </cfRule>
  </conditionalFormatting>
  <conditionalFormatting sqref="G31:J31">
    <cfRule type="expression" dxfId="6" priority="8">
      <formula>$D31="adopted"</formula>
    </cfRule>
  </conditionalFormatting>
  <conditionalFormatting sqref="G32:J32">
    <cfRule type="expression" dxfId="5" priority="7">
      <formula>$D32="adopted"</formula>
    </cfRule>
  </conditionalFormatting>
  <conditionalFormatting sqref="B28">
    <cfRule type="expression" dxfId="4" priority="5">
      <formula>$D28="Adopted"</formula>
    </cfRule>
  </conditionalFormatting>
  <conditionalFormatting sqref="B29">
    <cfRule type="expression" dxfId="3" priority="4">
      <formula>$D29="Adopted"</formula>
    </cfRule>
  </conditionalFormatting>
  <conditionalFormatting sqref="B30">
    <cfRule type="expression" dxfId="2" priority="3">
      <formula>$D30="Adopted"</formula>
    </cfRule>
  </conditionalFormatting>
  <conditionalFormatting sqref="B31">
    <cfRule type="expression" dxfId="1" priority="2">
      <formula>$D31="Adopted"</formula>
    </cfRule>
  </conditionalFormatting>
  <conditionalFormatting sqref="B32">
    <cfRule type="expression" dxfId="0" priority="1">
      <formula>$D32="Adopted"</formula>
    </cfRule>
  </conditionalFormatting>
  <dataValidations count="1">
    <dataValidation type="list" allowBlank="1" showInputMessage="1" showErrorMessage="1" sqref="D28:D32">
      <formula1>$Z$1:$Z$2</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E11" sqref="E11"/>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86</v>
      </c>
      <c r="C1" s="21"/>
      <c r="D1" s="21"/>
      <c r="E1" s="21"/>
      <c r="F1" s="32" t="s">
        <v>87</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t="s">
        <v>63</v>
      </c>
      <c r="C3" s="141">
        <v>4.8300000000000003E-2</v>
      </c>
      <c r="D3" s="111" t="s">
        <v>297</v>
      </c>
      <c r="E3" s="21"/>
      <c r="F3" s="77"/>
      <c r="G3" s="129" t="s">
        <v>309</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313</v>
      </c>
      <c r="G4" s="4"/>
      <c r="H4" s="78">
        <v>6.76</v>
      </c>
      <c r="I4" s="78">
        <v>7.1</v>
      </c>
      <c r="J4" s="78">
        <v>7.55</v>
      </c>
      <c r="K4" s="78">
        <v>8.0299999999999994</v>
      </c>
      <c r="L4" s="78">
        <v>8.5500000000000007</v>
      </c>
      <c r="M4" s="78">
        <v>15.26</v>
      </c>
      <c r="N4" s="78">
        <v>21.97</v>
      </c>
      <c r="O4" s="78">
        <v>28.68</v>
      </c>
      <c r="P4" s="78">
        <v>35.39</v>
      </c>
      <c r="Q4" s="78">
        <v>42.1</v>
      </c>
      <c r="R4" s="78">
        <v>48.81</v>
      </c>
      <c r="S4" s="78">
        <v>55.52</v>
      </c>
      <c r="T4" s="78">
        <v>62.23</v>
      </c>
      <c r="U4" s="78">
        <v>68.94</v>
      </c>
      <c r="V4" s="78">
        <v>75.650000000000006</v>
      </c>
      <c r="W4" s="78">
        <v>81</v>
      </c>
      <c r="X4" s="78">
        <v>88</v>
      </c>
      <c r="Y4" s="78">
        <v>95</v>
      </c>
      <c r="Z4" s="78">
        <v>102</v>
      </c>
      <c r="AA4" s="78">
        <v>109</v>
      </c>
      <c r="AB4" s="78">
        <v>116</v>
      </c>
      <c r="AC4" s="78">
        <v>122</v>
      </c>
      <c r="AD4" s="78">
        <v>129</v>
      </c>
      <c r="AE4" s="78">
        <v>136</v>
      </c>
      <c r="AF4" s="78">
        <v>143</v>
      </c>
      <c r="AG4" s="78">
        <v>150</v>
      </c>
      <c r="AH4" s="78">
        <v>157</v>
      </c>
      <c r="AI4" s="78">
        <v>164</v>
      </c>
      <c r="AJ4" s="78">
        <v>171</v>
      </c>
      <c r="AK4" s="78">
        <v>178</v>
      </c>
      <c r="AL4" s="78">
        <v>184</v>
      </c>
      <c r="AM4" s="78">
        <v>191</v>
      </c>
      <c r="AN4" s="78">
        <v>198</v>
      </c>
      <c r="AO4" s="78">
        <v>205</v>
      </c>
      <c r="AP4" s="78">
        <v>212</v>
      </c>
      <c r="AQ4" s="78">
        <v>220</v>
      </c>
      <c r="AR4" s="78">
        <v>227</v>
      </c>
      <c r="AS4" s="78">
        <v>234</v>
      </c>
      <c r="AT4" s="78">
        <v>241</v>
      </c>
      <c r="AU4" s="78">
        <v>248</v>
      </c>
      <c r="AV4" s="78">
        <v>256</v>
      </c>
      <c r="AW4" s="78">
        <v>262</v>
      </c>
      <c r="AX4" s="78">
        <v>269</v>
      </c>
      <c r="AY4" s="78">
        <v>276</v>
      </c>
      <c r="AZ4" s="78">
        <v>282</v>
      </c>
      <c r="BA4" s="78">
        <v>287</v>
      </c>
      <c r="BB4" s="78">
        <v>292</v>
      </c>
      <c r="BC4" s="78">
        <v>297</v>
      </c>
      <c r="BD4" s="78">
        <v>301</v>
      </c>
      <c r="BE4" s="78">
        <v>305</v>
      </c>
      <c r="BF4" s="78">
        <v>309</v>
      </c>
      <c r="BG4" s="78">
        <v>312</v>
      </c>
    </row>
    <row r="5" spans="1:59" x14ac:dyDescent="0.3">
      <c r="A5" s="21"/>
      <c r="B5" s="22" t="s">
        <v>10</v>
      </c>
      <c r="C5" s="23">
        <v>0.03</v>
      </c>
      <c r="D5" s="21"/>
      <c r="E5" s="21"/>
      <c r="F5" s="51" t="s">
        <v>314</v>
      </c>
      <c r="G5" s="38"/>
      <c r="H5" s="78">
        <f>H4*$D$22</f>
        <v>7.303247599072745</v>
      </c>
      <c r="I5" s="78">
        <f t="shared" ref="I5:BG5" si="0">I4*$D$22</f>
        <v>7.6705707031681198</v>
      </c>
      <c r="J5" s="78">
        <f t="shared" si="0"/>
        <v>8.1567336350590569</v>
      </c>
      <c r="K5" s="78">
        <f t="shared" si="0"/>
        <v>8.6753074290760566</v>
      </c>
      <c r="L5" s="78">
        <f t="shared" si="0"/>
        <v>9.2370957059278069</v>
      </c>
      <c r="M5" s="78">
        <f t="shared" si="0"/>
        <v>16.486325201457117</v>
      </c>
      <c r="N5" s="78">
        <f t="shared" si="0"/>
        <v>23.735554696986423</v>
      </c>
      <c r="O5" s="78">
        <f t="shared" si="0"/>
        <v>30.984784192515733</v>
      </c>
      <c r="P5" s="78">
        <f t="shared" si="0"/>
        <v>38.234013688045039</v>
      </c>
      <c r="Q5" s="78">
        <f t="shared" si="0"/>
        <v>45.483243183574352</v>
      </c>
      <c r="R5" s="78">
        <f t="shared" si="0"/>
        <v>52.732472679103658</v>
      </c>
      <c r="S5" s="78">
        <f t="shared" si="0"/>
        <v>59.981702174632964</v>
      </c>
      <c r="T5" s="78">
        <f t="shared" si="0"/>
        <v>67.230931670162263</v>
      </c>
      <c r="U5" s="78">
        <f t="shared" si="0"/>
        <v>74.480161165691584</v>
      </c>
      <c r="V5" s="78">
        <f t="shared" si="0"/>
        <v>81.72939066122089</v>
      </c>
      <c r="W5" s="78">
        <f t="shared" si="0"/>
        <v>87.509327740368704</v>
      </c>
      <c r="X5" s="78">
        <f t="shared" si="0"/>
        <v>95.071862236449945</v>
      </c>
      <c r="Y5" s="78">
        <f t="shared" si="0"/>
        <v>102.63439673253119</v>
      </c>
      <c r="Z5" s="78">
        <f t="shared" si="0"/>
        <v>110.19693122861243</v>
      </c>
      <c r="AA5" s="78">
        <f t="shared" si="0"/>
        <v>117.75946572469368</v>
      </c>
      <c r="AB5" s="78">
        <f t="shared" si="0"/>
        <v>125.32200022077492</v>
      </c>
      <c r="AC5" s="78">
        <f t="shared" si="0"/>
        <v>131.80417264598742</v>
      </c>
      <c r="AD5" s="78">
        <f t="shared" si="0"/>
        <v>139.36670714206866</v>
      </c>
      <c r="AE5" s="78">
        <f t="shared" si="0"/>
        <v>146.9292416381499</v>
      </c>
      <c r="AF5" s="78">
        <f t="shared" si="0"/>
        <v>154.49177613423115</v>
      </c>
      <c r="AG5" s="78">
        <f t="shared" si="0"/>
        <v>162.05431063031241</v>
      </c>
      <c r="AH5" s="78">
        <f t="shared" si="0"/>
        <v>169.61684512639366</v>
      </c>
      <c r="AI5" s="78">
        <f t="shared" si="0"/>
        <v>177.1793796224749</v>
      </c>
      <c r="AJ5" s="78">
        <f t="shared" si="0"/>
        <v>184.74191411855614</v>
      </c>
      <c r="AK5" s="78">
        <f t="shared" si="0"/>
        <v>192.30444861463738</v>
      </c>
      <c r="AL5" s="78">
        <f t="shared" si="0"/>
        <v>198.78662103984988</v>
      </c>
      <c r="AM5" s="78">
        <f t="shared" si="0"/>
        <v>206.34915553593112</v>
      </c>
      <c r="AN5" s="78">
        <f t="shared" si="0"/>
        <v>213.91169003201236</v>
      </c>
      <c r="AO5" s="78">
        <f t="shared" si="0"/>
        <v>221.47422452809363</v>
      </c>
      <c r="AP5" s="78">
        <f t="shared" si="0"/>
        <v>229.03675902417487</v>
      </c>
      <c r="AQ5" s="78">
        <f t="shared" si="0"/>
        <v>237.67965559112486</v>
      </c>
      <c r="AR5" s="78">
        <f t="shared" si="0"/>
        <v>245.2421900872061</v>
      </c>
      <c r="AS5" s="78">
        <f t="shared" si="0"/>
        <v>252.80472458328734</v>
      </c>
      <c r="AT5" s="78">
        <f t="shared" si="0"/>
        <v>260.36725907936858</v>
      </c>
      <c r="AU5" s="78">
        <f t="shared" si="0"/>
        <v>267.92979357544982</v>
      </c>
      <c r="AV5" s="78">
        <f t="shared" si="0"/>
        <v>276.57269014239984</v>
      </c>
      <c r="AW5" s="78">
        <f t="shared" si="0"/>
        <v>283.0548625676123</v>
      </c>
      <c r="AX5" s="78">
        <f t="shared" si="0"/>
        <v>290.6173970636936</v>
      </c>
      <c r="AY5" s="78">
        <f t="shared" si="0"/>
        <v>298.17993155977484</v>
      </c>
      <c r="AZ5" s="78">
        <f t="shared" si="0"/>
        <v>304.66210398498731</v>
      </c>
      <c r="BA5" s="78">
        <f t="shared" si="0"/>
        <v>310.06391433933106</v>
      </c>
      <c r="BB5" s="78">
        <f t="shared" si="0"/>
        <v>315.46572469367482</v>
      </c>
      <c r="BC5" s="78">
        <f t="shared" si="0"/>
        <v>320.86753504801857</v>
      </c>
      <c r="BD5" s="78">
        <f t="shared" si="0"/>
        <v>325.18898333149355</v>
      </c>
      <c r="BE5" s="78">
        <f t="shared" si="0"/>
        <v>329.51043161496858</v>
      </c>
      <c r="BF5" s="78">
        <f t="shared" si="0"/>
        <v>333.83187989844356</v>
      </c>
      <c r="BG5" s="78">
        <f t="shared" si="0"/>
        <v>337.07296611104982</v>
      </c>
    </row>
    <row r="6" spans="1:59" x14ac:dyDescent="0.3">
      <c r="A6" s="21"/>
      <c r="B6" s="22" t="s">
        <v>67</v>
      </c>
      <c r="C6" s="23">
        <v>1.4999999999999999E-2</v>
      </c>
      <c r="D6" s="21"/>
      <c r="E6" s="21"/>
      <c r="F6" s="51" t="s">
        <v>205</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208</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206</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310</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311</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4" t="s">
        <v>72</v>
      </c>
      <c r="C11" s="21"/>
      <c r="D11" s="21"/>
      <c r="E11" s="21"/>
      <c r="F11" s="51" t="s">
        <v>207</v>
      </c>
      <c r="G11" s="81">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73</v>
      </c>
      <c r="C12" s="21"/>
      <c r="D12" s="21"/>
      <c r="E12" s="21"/>
      <c r="F12" s="51" t="s">
        <v>312</v>
      </c>
      <c r="G12" s="110"/>
      <c r="H12" s="112">
        <f>$D$40/1000</f>
        <v>0.50284700000000004</v>
      </c>
      <c r="I12" s="112">
        <f>$D$41/1000</f>
        <v>0.4883515000000001</v>
      </c>
      <c r="J12" s="112">
        <f>$D$42/1000</f>
        <v>0.47385600000000011</v>
      </c>
      <c r="K12" s="112">
        <f>$D$43/1000</f>
        <v>0.45936050000000012</v>
      </c>
      <c r="L12" s="112">
        <f>$D$44/1000</f>
        <v>0.44486500000000012</v>
      </c>
      <c r="M12" s="112">
        <f>$D$45/1000</f>
        <v>0.43036950000000013</v>
      </c>
      <c r="N12" s="112">
        <f>$D$46/1000</f>
        <v>0.41587400000000013</v>
      </c>
      <c r="O12" s="112">
        <f>$D$47/1000</f>
        <v>0.40137850000000014</v>
      </c>
      <c r="P12" s="112">
        <f>$D$48/1000</f>
        <v>0.38688300000000014</v>
      </c>
      <c r="Q12" s="112">
        <f>$D$49/1000</f>
        <v>0.37238750000000015</v>
      </c>
      <c r="R12" s="112">
        <f>$D$50/1000</f>
        <v>0.35789200000000015</v>
      </c>
      <c r="S12" s="112">
        <f>$D$51/1000</f>
        <v>0.34339650000000016</v>
      </c>
      <c r="T12" s="112">
        <f>$D$52/1000</f>
        <v>0.32890100000000017</v>
      </c>
      <c r="U12" s="112">
        <f>$D$53/1000</f>
        <v>0.31440550000000017</v>
      </c>
      <c r="V12" s="112">
        <f>$D$54/1000</f>
        <v>0.29991000000000018</v>
      </c>
      <c r="W12" s="112">
        <f>$D$55/1000</f>
        <v>0.28541450000000018</v>
      </c>
      <c r="X12" s="112">
        <f>$D$56/1000</f>
        <v>0.27091900000000019</v>
      </c>
      <c r="Y12" s="112">
        <f>$D$57/1000</f>
        <v>0.25642350000000019</v>
      </c>
      <c r="Z12" s="112">
        <f>$D$58/1000</f>
        <v>0.24192800000000023</v>
      </c>
      <c r="AA12" s="112">
        <f>$D$59/1000</f>
        <v>0.22743250000000023</v>
      </c>
      <c r="AB12" s="112">
        <f>$D$60/1000</f>
        <v>0.21293700000000024</v>
      </c>
      <c r="AC12" s="112">
        <f>$D$61/1000</f>
        <v>0.19844150000000024</v>
      </c>
      <c r="AD12" s="112">
        <f>$D$62/1000</f>
        <v>0.18394600000000025</v>
      </c>
      <c r="AE12" s="112">
        <f>$D$63/1000</f>
        <v>0.16945050000000025</v>
      </c>
      <c r="AF12" s="112">
        <f>$D$64/1000</f>
        <v>0.15495500000000026</v>
      </c>
      <c r="AG12" s="112">
        <f>$D$65/1000</f>
        <v>0.14045950000000026</v>
      </c>
      <c r="AH12" s="112">
        <f>$D$66/1000</f>
        <v>0.12596400000000027</v>
      </c>
      <c r="AI12" s="112">
        <f>$D$67/1000</f>
        <v>0.11146850000000026</v>
      </c>
      <c r="AJ12" s="112">
        <f>$D$68/1000</f>
        <v>9.6973000000000253E-2</v>
      </c>
      <c r="AK12" s="112">
        <f>$D$69/1000</f>
        <v>8.2477500000000245E-2</v>
      </c>
      <c r="AL12" s="112">
        <f>$D$70/1000</f>
        <v>6.7982000000000237E-2</v>
      </c>
      <c r="AM12" s="112">
        <f>$D$71/1000</f>
        <v>5.3486500000000242E-2</v>
      </c>
      <c r="AN12" s="112">
        <f>$D$72/1000</f>
        <v>3.8991000000000241E-2</v>
      </c>
      <c r="AO12" s="112">
        <f>$D$73/1000</f>
        <v>2.4495500000000243E-2</v>
      </c>
      <c r="AP12" s="112">
        <f>$D$74/1000</f>
        <v>0.01</v>
      </c>
      <c r="AQ12" s="112">
        <f>$AP$12</f>
        <v>0.01</v>
      </c>
      <c r="AR12" s="112">
        <f t="shared" ref="AR12:BG12" si="1">$AP$12</f>
        <v>0.01</v>
      </c>
      <c r="AS12" s="112">
        <f t="shared" si="1"/>
        <v>0.01</v>
      </c>
      <c r="AT12" s="112">
        <f t="shared" si="1"/>
        <v>0.01</v>
      </c>
      <c r="AU12" s="112">
        <f t="shared" si="1"/>
        <v>0.01</v>
      </c>
      <c r="AV12" s="112">
        <f t="shared" si="1"/>
        <v>0.01</v>
      </c>
      <c r="AW12" s="112">
        <f t="shared" si="1"/>
        <v>0.01</v>
      </c>
      <c r="AX12" s="112">
        <f t="shared" si="1"/>
        <v>0.01</v>
      </c>
      <c r="AY12" s="112">
        <f t="shared" si="1"/>
        <v>0.01</v>
      </c>
      <c r="AZ12" s="112">
        <f t="shared" si="1"/>
        <v>0.01</v>
      </c>
      <c r="BA12" s="112">
        <f t="shared" si="1"/>
        <v>0.01</v>
      </c>
      <c r="BB12" s="112">
        <f t="shared" si="1"/>
        <v>0.01</v>
      </c>
      <c r="BC12" s="112">
        <f t="shared" si="1"/>
        <v>0.01</v>
      </c>
      <c r="BD12" s="112">
        <f t="shared" si="1"/>
        <v>0.01</v>
      </c>
      <c r="BE12" s="112">
        <f t="shared" si="1"/>
        <v>0.01</v>
      </c>
      <c r="BF12" s="112">
        <f t="shared" si="1"/>
        <v>0.01</v>
      </c>
      <c r="BG12" s="112">
        <f t="shared" si="1"/>
        <v>0.01</v>
      </c>
    </row>
    <row r="13" spans="1:59" x14ac:dyDescent="0.3">
      <c r="A13" s="21"/>
      <c r="B13" s="166" t="s">
        <v>75</v>
      </c>
      <c r="C13" s="167"/>
      <c r="D13" s="128" t="s">
        <v>328</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68"/>
      <c r="C14" s="169"/>
      <c r="D14" s="42" t="s">
        <v>109</v>
      </c>
      <c r="E14" s="21"/>
      <c r="F14" s="67"/>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70" t="s">
        <v>329</v>
      </c>
      <c r="C15" s="41" t="s">
        <v>322</v>
      </c>
      <c r="D15" s="127">
        <v>1.3408686121386491</v>
      </c>
      <c r="E15" s="21"/>
      <c r="F15" s="70" t="s">
        <v>92</v>
      </c>
      <c r="G15" s="38"/>
      <c r="H15" s="38"/>
      <c r="I15" s="76" t="s">
        <v>156</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70"/>
      <c r="C16" s="41" t="s">
        <v>323</v>
      </c>
      <c r="D16" s="127">
        <v>1.3004251926654264</v>
      </c>
      <c r="E16" s="83"/>
      <c r="F16" s="71" t="s">
        <v>157</v>
      </c>
      <c r="G16" s="38"/>
      <c r="H16" s="38"/>
      <c r="I16" s="76" t="s">
        <v>330</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70"/>
      <c r="C17" s="41" t="s">
        <v>324</v>
      </c>
      <c r="D17" s="127">
        <v>1.2670349113192076</v>
      </c>
      <c r="E17" s="83"/>
      <c r="F17" s="70" t="s">
        <v>210</v>
      </c>
      <c r="G17" s="72"/>
      <c r="H17" s="72"/>
      <c r="I17" s="79" t="s">
        <v>204</v>
      </c>
      <c r="J17" s="72"/>
      <c r="K17" s="72"/>
      <c r="L17" s="72"/>
      <c r="M17" s="72"/>
      <c r="N17" s="72"/>
      <c r="O17" s="72"/>
      <c r="P17" s="72"/>
      <c r="Q17" s="72"/>
      <c r="R17" s="72"/>
      <c r="S17" s="72"/>
      <c r="T17" s="72"/>
      <c r="U17" s="72"/>
      <c r="V17" s="72"/>
      <c r="W17" s="72"/>
      <c r="X17" s="72"/>
      <c r="Y17" s="72"/>
      <c r="Z17" s="72"/>
      <c r="AA17" s="72"/>
      <c r="AB17" s="72"/>
      <c r="AC17" s="72"/>
      <c r="AD17" s="72"/>
      <c r="AE17" s="72"/>
      <c r="AF17" s="72"/>
      <c r="AG17" s="72"/>
      <c r="AH17" s="72"/>
      <c r="AI17" s="72"/>
      <c r="AJ17" s="72"/>
      <c r="AK17" s="72"/>
      <c r="AL17" s="72"/>
      <c r="AM17" s="72"/>
      <c r="AN17" s="72"/>
      <c r="AO17" s="72"/>
      <c r="AP17" s="72"/>
      <c r="AQ17" s="72"/>
      <c r="AR17" s="72"/>
      <c r="AS17" s="72"/>
      <c r="AT17" s="72"/>
      <c r="AU17" s="72"/>
      <c r="AV17" s="72"/>
      <c r="AW17" s="72"/>
      <c r="AX17" s="72"/>
      <c r="AY17" s="72"/>
      <c r="AZ17" s="72"/>
      <c r="BA17" s="72"/>
      <c r="BB17" s="72"/>
      <c r="BC17" s="72"/>
      <c r="BD17" s="72"/>
      <c r="BE17" s="72"/>
      <c r="BF17" s="72"/>
      <c r="BG17" s="72"/>
    </row>
    <row r="18" spans="1:59" ht="15.75" x14ac:dyDescent="0.35">
      <c r="A18" s="21"/>
      <c r="B18" s="170"/>
      <c r="C18" s="41" t="s">
        <v>325</v>
      </c>
      <c r="D18" s="127">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70"/>
      <c r="C19" s="41" t="s">
        <v>326</v>
      </c>
      <c r="D19" s="127">
        <v>1.1729854979825014</v>
      </c>
      <c r="E19" s="21"/>
      <c r="F19" s="21"/>
      <c r="G19" s="85"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70"/>
      <c r="C20" s="41" t="s">
        <v>327</v>
      </c>
      <c r="D20" s="127">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70"/>
      <c r="C21" s="41" t="s">
        <v>253</v>
      </c>
      <c r="D21" s="127">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70"/>
      <c r="C22" s="41" t="s">
        <v>254</v>
      </c>
      <c r="D22" s="127">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70"/>
      <c r="C23" s="41" t="s">
        <v>74</v>
      </c>
      <c r="D23" s="127">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70"/>
      <c r="C24" s="41" t="s">
        <v>109</v>
      </c>
      <c r="D24" s="127">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7" t="s">
        <v>317</v>
      </c>
    </row>
    <row r="28" spans="1:59" x14ac:dyDescent="0.3">
      <c r="B28" s="20" t="s">
        <v>250</v>
      </c>
      <c r="E28" s="74"/>
    </row>
    <row r="29" spans="1:59" x14ac:dyDescent="0.3">
      <c r="B29" s="20" t="s">
        <v>251</v>
      </c>
    </row>
    <row r="31" spans="1:59" x14ac:dyDescent="0.3">
      <c r="B31" s="20" t="str">
        <f>"Power sector emissions reduce by"&amp;" "&amp;ROUND($D$78,2)&amp;" g/kWh p.a. between now and 2030."</f>
        <v>Power sector emissions reduce by 14.5 g/kWh p.a. between now and 2030.</v>
      </c>
    </row>
    <row r="32" spans="1:59" x14ac:dyDescent="0.3">
      <c r="B32" s="20" t="s">
        <v>252</v>
      </c>
      <c r="H32" s="73"/>
    </row>
    <row r="33" spans="2:5" ht="47.25" customHeight="1" x14ac:dyDescent="0.3">
      <c r="D33" s="108" t="s">
        <v>293</v>
      </c>
    </row>
    <row r="34" spans="2:5" x14ac:dyDescent="0.3">
      <c r="B34" s="113" t="s">
        <v>247</v>
      </c>
      <c r="C34" s="20" t="s">
        <v>253</v>
      </c>
      <c r="D34" s="20">
        <f>0.58982*1000</f>
        <v>589.82000000000005</v>
      </c>
      <c r="E34" s="20" t="s">
        <v>294</v>
      </c>
    </row>
    <row r="35" spans="2:5" x14ac:dyDescent="0.3">
      <c r="B35" s="113" t="s">
        <v>248</v>
      </c>
      <c r="C35" s="20" t="s">
        <v>254</v>
      </c>
      <c r="D35" s="73">
        <f>D34-$D$78</f>
        <v>575.32450000000006</v>
      </c>
    </row>
    <row r="36" spans="2:5" x14ac:dyDescent="0.3">
      <c r="B36" s="113" t="s">
        <v>249</v>
      </c>
      <c r="C36" s="20" t="s">
        <v>74</v>
      </c>
      <c r="D36" s="73">
        <f t="shared" ref="D36:D73" si="2">D35-$D$78</f>
        <v>560.82900000000006</v>
      </c>
    </row>
    <row r="37" spans="2:5" x14ac:dyDescent="0.3">
      <c r="C37" s="20" t="s">
        <v>109</v>
      </c>
      <c r="D37" s="73">
        <f t="shared" si="2"/>
        <v>546.33350000000007</v>
      </c>
    </row>
    <row r="38" spans="2:5" x14ac:dyDescent="0.3">
      <c r="C38" s="20" t="s">
        <v>255</v>
      </c>
      <c r="D38" s="73">
        <f t="shared" si="2"/>
        <v>531.83800000000008</v>
      </c>
    </row>
    <row r="39" spans="2:5" x14ac:dyDescent="0.3">
      <c r="C39" s="20" t="s">
        <v>256</v>
      </c>
      <c r="D39" s="73">
        <f t="shared" si="2"/>
        <v>517.34250000000009</v>
      </c>
    </row>
    <row r="40" spans="2:5" x14ac:dyDescent="0.3">
      <c r="C40" s="20" t="s">
        <v>257</v>
      </c>
      <c r="D40" s="73">
        <f t="shared" si="2"/>
        <v>502.84700000000009</v>
      </c>
    </row>
    <row r="41" spans="2:5" x14ac:dyDescent="0.3">
      <c r="C41" s="20" t="s">
        <v>258</v>
      </c>
      <c r="D41" s="73">
        <f t="shared" si="2"/>
        <v>488.3515000000001</v>
      </c>
    </row>
    <row r="42" spans="2:5" x14ac:dyDescent="0.3">
      <c r="C42" s="20" t="s">
        <v>259</v>
      </c>
      <c r="D42" s="73">
        <f t="shared" si="2"/>
        <v>473.85600000000011</v>
      </c>
    </row>
    <row r="43" spans="2:5" x14ac:dyDescent="0.3">
      <c r="C43" s="20" t="s">
        <v>260</v>
      </c>
      <c r="D43" s="73">
        <f t="shared" si="2"/>
        <v>459.36050000000012</v>
      </c>
    </row>
    <row r="44" spans="2:5" x14ac:dyDescent="0.3">
      <c r="C44" s="20" t="s">
        <v>261</v>
      </c>
      <c r="D44" s="73">
        <f t="shared" si="2"/>
        <v>444.86500000000012</v>
      </c>
    </row>
    <row r="45" spans="2:5" x14ac:dyDescent="0.3">
      <c r="C45" s="20" t="s">
        <v>262</v>
      </c>
      <c r="D45" s="73">
        <f t="shared" si="2"/>
        <v>430.36950000000013</v>
      </c>
    </row>
    <row r="46" spans="2:5" x14ac:dyDescent="0.3">
      <c r="C46" s="20" t="s">
        <v>263</v>
      </c>
      <c r="D46" s="73">
        <f t="shared" si="2"/>
        <v>415.87400000000014</v>
      </c>
    </row>
    <row r="47" spans="2:5" x14ac:dyDescent="0.3">
      <c r="C47" s="20" t="s">
        <v>264</v>
      </c>
      <c r="D47" s="73">
        <f t="shared" si="2"/>
        <v>401.37850000000014</v>
      </c>
    </row>
    <row r="48" spans="2:5" x14ac:dyDescent="0.3">
      <c r="C48" s="20" t="s">
        <v>265</v>
      </c>
      <c r="D48" s="73">
        <f t="shared" si="2"/>
        <v>386.88300000000015</v>
      </c>
    </row>
    <row r="49" spans="3:4" x14ac:dyDescent="0.3">
      <c r="C49" s="20" t="s">
        <v>266</v>
      </c>
      <c r="D49" s="73">
        <f t="shared" si="2"/>
        <v>372.38750000000016</v>
      </c>
    </row>
    <row r="50" spans="3:4" x14ac:dyDescent="0.3">
      <c r="C50" s="20" t="s">
        <v>267</v>
      </c>
      <c r="D50" s="73">
        <f t="shared" si="2"/>
        <v>357.89200000000017</v>
      </c>
    </row>
    <row r="51" spans="3:4" x14ac:dyDescent="0.3">
      <c r="C51" s="20" t="s">
        <v>268</v>
      </c>
      <c r="D51" s="73">
        <f t="shared" si="2"/>
        <v>343.39650000000017</v>
      </c>
    </row>
    <row r="52" spans="3:4" x14ac:dyDescent="0.3">
      <c r="C52" s="20" t="s">
        <v>269</v>
      </c>
      <c r="D52" s="73">
        <f t="shared" si="2"/>
        <v>328.90100000000018</v>
      </c>
    </row>
    <row r="53" spans="3:4" x14ac:dyDescent="0.3">
      <c r="C53" s="20" t="s">
        <v>270</v>
      </c>
      <c r="D53" s="73">
        <f t="shared" si="2"/>
        <v>314.40550000000019</v>
      </c>
    </row>
    <row r="54" spans="3:4" x14ac:dyDescent="0.3">
      <c r="C54" s="20" t="s">
        <v>271</v>
      </c>
      <c r="D54" s="73">
        <f t="shared" si="2"/>
        <v>299.9100000000002</v>
      </c>
    </row>
    <row r="55" spans="3:4" x14ac:dyDescent="0.3">
      <c r="C55" s="20" t="s">
        <v>272</v>
      </c>
      <c r="D55" s="73">
        <f t="shared" si="2"/>
        <v>285.4145000000002</v>
      </c>
    </row>
    <row r="56" spans="3:4" x14ac:dyDescent="0.3">
      <c r="C56" s="20" t="s">
        <v>273</v>
      </c>
      <c r="D56" s="73">
        <f t="shared" si="2"/>
        <v>270.91900000000021</v>
      </c>
    </row>
    <row r="57" spans="3:4" x14ac:dyDescent="0.3">
      <c r="C57" s="20" t="s">
        <v>274</v>
      </c>
      <c r="D57" s="73">
        <f t="shared" si="2"/>
        <v>256.42350000000022</v>
      </c>
    </row>
    <row r="58" spans="3:4" x14ac:dyDescent="0.3">
      <c r="C58" s="20" t="s">
        <v>275</v>
      </c>
      <c r="D58" s="73">
        <f t="shared" si="2"/>
        <v>241.92800000000022</v>
      </c>
    </row>
    <row r="59" spans="3:4" x14ac:dyDescent="0.3">
      <c r="C59" s="20" t="s">
        <v>276</v>
      </c>
      <c r="D59" s="73">
        <f t="shared" si="2"/>
        <v>227.43250000000023</v>
      </c>
    </row>
    <row r="60" spans="3:4" x14ac:dyDescent="0.3">
      <c r="C60" s="20" t="s">
        <v>277</v>
      </c>
      <c r="D60" s="73">
        <f t="shared" si="2"/>
        <v>212.93700000000024</v>
      </c>
    </row>
    <row r="61" spans="3:4" x14ac:dyDescent="0.3">
      <c r="C61" s="20" t="s">
        <v>278</v>
      </c>
      <c r="D61" s="73">
        <f t="shared" si="2"/>
        <v>198.44150000000025</v>
      </c>
    </row>
    <row r="62" spans="3:4" x14ac:dyDescent="0.3">
      <c r="C62" s="20" t="s">
        <v>279</v>
      </c>
      <c r="D62" s="73">
        <f t="shared" si="2"/>
        <v>183.94600000000025</v>
      </c>
    </row>
    <row r="63" spans="3:4" x14ac:dyDescent="0.3">
      <c r="C63" s="20" t="s">
        <v>280</v>
      </c>
      <c r="D63" s="73">
        <f t="shared" si="2"/>
        <v>169.45050000000026</v>
      </c>
    </row>
    <row r="64" spans="3:4" x14ac:dyDescent="0.3">
      <c r="C64" s="20" t="s">
        <v>281</v>
      </c>
      <c r="D64" s="73">
        <f t="shared" si="2"/>
        <v>154.95500000000027</v>
      </c>
    </row>
    <row r="65" spans="3:5" x14ac:dyDescent="0.3">
      <c r="C65" s="20" t="s">
        <v>282</v>
      </c>
      <c r="D65" s="73">
        <f t="shared" si="2"/>
        <v>140.45950000000028</v>
      </c>
    </row>
    <row r="66" spans="3:5" x14ac:dyDescent="0.3">
      <c r="C66" s="20" t="s">
        <v>283</v>
      </c>
      <c r="D66" s="73">
        <f t="shared" si="2"/>
        <v>125.96400000000027</v>
      </c>
    </row>
    <row r="67" spans="3:5" x14ac:dyDescent="0.3">
      <c r="C67" s="20" t="s">
        <v>284</v>
      </c>
      <c r="D67" s="73">
        <f t="shared" si="2"/>
        <v>111.46850000000026</v>
      </c>
    </row>
    <row r="68" spans="3:5" x14ac:dyDescent="0.3">
      <c r="C68" s="20" t="s">
        <v>285</v>
      </c>
      <c r="D68" s="73">
        <f t="shared" si="2"/>
        <v>96.973000000000255</v>
      </c>
    </row>
    <row r="69" spans="3:5" x14ac:dyDescent="0.3">
      <c r="C69" s="20" t="s">
        <v>286</v>
      </c>
      <c r="D69" s="73">
        <f t="shared" si="2"/>
        <v>82.477500000000248</v>
      </c>
    </row>
    <row r="70" spans="3:5" x14ac:dyDescent="0.3">
      <c r="C70" s="20" t="s">
        <v>287</v>
      </c>
      <c r="D70" s="73">
        <f t="shared" si="2"/>
        <v>67.982000000000241</v>
      </c>
    </row>
    <row r="71" spans="3:5" x14ac:dyDescent="0.3">
      <c r="C71" s="20" t="s">
        <v>288</v>
      </c>
      <c r="D71" s="73">
        <f t="shared" si="2"/>
        <v>53.486500000000241</v>
      </c>
    </row>
    <row r="72" spans="3:5" x14ac:dyDescent="0.3">
      <c r="C72" s="20" t="s">
        <v>289</v>
      </c>
      <c r="D72" s="73">
        <f t="shared" si="2"/>
        <v>38.991000000000241</v>
      </c>
    </row>
    <row r="73" spans="3:5" x14ac:dyDescent="0.3">
      <c r="C73" s="20" t="s">
        <v>290</v>
      </c>
      <c r="D73" s="73">
        <f t="shared" si="2"/>
        <v>24.495500000000241</v>
      </c>
    </row>
    <row r="74" spans="3:5" x14ac:dyDescent="0.3">
      <c r="C74" s="20" t="s">
        <v>291</v>
      </c>
      <c r="D74" s="73">
        <v>10</v>
      </c>
    </row>
    <row r="75" spans="3:5" x14ac:dyDescent="0.3">
      <c r="C75" s="20" t="s">
        <v>292</v>
      </c>
      <c r="D75" s="73">
        <f>D73-D78</f>
        <v>10.00000000000024</v>
      </c>
      <c r="E75" s="20" t="s">
        <v>295</v>
      </c>
    </row>
    <row r="78" spans="3:5" x14ac:dyDescent="0.3">
      <c r="D78" s="109">
        <f>(D34-D74)/40</f>
        <v>14.495500000000002</v>
      </c>
      <c r="E78" s="20" t="s">
        <v>296</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D157"/>
  <sheetViews>
    <sheetView zoomScale="80" zoomScaleNormal="80" zoomScaleSheetLayoutView="75" workbookViewId="0">
      <pane xSplit="2" ySplit="6" topLeftCell="C7" activePane="bottomRight" state="frozen"/>
      <selection activeCell="E44" sqref="E44"/>
      <selection pane="topRight" activeCell="E44" sqref="E44"/>
      <selection pane="bottomLeft" activeCell="E44" sqref="E44"/>
      <selection pane="bottomRight" activeCell="B21" sqref="B21"/>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344</v>
      </c>
      <c r="C1" s="3" t="s">
        <v>339</v>
      </c>
      <c r="D1" s="3"/>
      <c r="E1" s="3"/>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9"/>
      <c r="C3" s="9"/>
      <c r="D3" s="9"/>
      <c r="E3" s="9"/>
      <c r="F3" s="9"/>
      <c r="G3" s="9"/>
      <c r="AQ3" s="22"/>
      <c r="AR3" s="22"/>
      <c r="AS3" s="22"/>
      <c r="AT3" s="22"/>
      <c r="AU3" s="22"/>
      <c r="AV3" s="22"/>
      <c r="AW3" s="22"/>
      <c r="AX3" s="22"/>
      <c r="AY3" s="22"/>
      <c r="AZ3" s="22"/>
      <c r="BA3" s="22"/>
      <c r="BB3" s="22"/>
      <c r="BC3" s="22"/>
      <c r="BD3" s="22"/>
    </row>
    <row r="4" spans="1:56"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175" t="s">
        <v>11</v>
      </c>
      <c r="B7" s="61" t="s">
        <v>164</v>
      </c>
      <c r="C7" s="60"/>
      <c r="D7" s="61" t="s">
        <v>40</v>
      </c>
      <c r="E7" s="62">
        <v>-0.8</v>
      </c>
      <c r="F7" s="62">
        <v>-0.8</v>
      </c>
      <c r="G7" s="62"/>
      <c r="H7" s="62"/>
      <c r="I7" s="62"/>
      <c r="J7" s="62"/>
      <c r="K7" s="62"/>
      <c r="L7" s="62"/>
      <c r="M7" s="62"/>
      <c r="N7" s="62"/>
      <c r="O7" s="62">
        <f>E7</f>
        <v>-0.8</v>
      </c>
      <c r="P7" s="62">
        <f>F7</f>
        <v>-0.8</v>
      </c>
      <c r="Q7" s="62"/>
      <c r="R7" s="62"/>
      <c r="S7" s="62"/>
      <c r="T7" s="62"/>
      <c r="U7" s="62"/>
      <c r="V7" s="62"/>
      <c r="W7" s="62"/>
      <c r="X7" s="62"/>
      <c r="Y7" s="62">
        <f>O7</f>
        <v>-0.8</v>
      </c>
      <c r="Z7" s="62">
        <f>P7</f>
        <v>-0.8</v>
      </c>
      <c r="AA7" s="62"/>
      <c r="AB7" s="62"/>
      <c r="AC7" s="62"/>
      <c r="AD7" s="62"/>
      <c r="AE7" s="62"/>
      <c r="AF7" s="62"/>
      <c r="AG7" s="62"/>
      <c r="AH7" s="62"/>
      <c r="AI7" s="62">
        <f>Y7</f>
        <v>-0.8</v>
      </c>
      <c r="AJ7" s="62">
        <f>Z7</f>
        <v>-0.8</v>
      </c>
      <c r="AK7" s="62"/>
      <c r="AL7" s="62"/>
      <c r="AM7" s="62"/>
      <c r="AN7" s="62"/>
      <c r="AO7" s="62"/>
      <c r="AP7" s="62"/>
      <c r="AQ7" s="62"/>
      <c r="AR7" s="62"/>
      <c r="AS7" s="62">
        <f>AI7</f>
        <v>-0.8</v>
      </c>
      <c r="AT7" s="62">
        <f>AJ7</f>
        <v>-0.8</v>
      </c>
      <c r="AU7" s="62"/>
      <c r="AV7" s="62"/>
      <c r="AW7" s="62"/>
      <c r="AX7" s="61"/>
      <c r="AY7" s="61"/>
      <c r="AZ7" s="61"/>
      <c r="BA7" s="61"/>
      <c r="BB7" s="61"/>
      <c r="BC7" s="61"/>
      <c r="BD7" s="61"/>
    </row>
    <row r="8" spans="1:56" x14ac:dyDescent="0.3">
      <c r="A8" s="176"/>
      <c r="B8" s="61" t="s">
        <v>198</v>
      </c>
      <c r="C8" s="60"/>
      <c r="D8" s="61" t="s">
        <v>40</v>
      </c>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1"/>
      <c r="AY8" s="61"/>
      <c r="AZ8" s="61"/>
      <c r="BA8" s="61"/>
      <c r="BB8" s="61"/>
      <c r="BC8" s="61"/>
      <c r="BD8" s="61"/>
    </row>
    <row r="9" spans="1:56" x14ac:dyDescent="0.3">
      <c r="A9" s="176"/>
      <c r="B9" s="61" t="s">
        <v>198</v>
      </c>
      <c r="C9" s="60"/>
      <c r="D9" s="61" t="s">
        <v>40</v>
      </c>
      <c r="E9" s="62"/>
      <c r="F9" s="62" t="s">
        <v>348</v>
      </c>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row>
    <row r="10" spans="1:56" x14ac:dyDescent="0.3">
      <c r="A10" s="176"/>
      <c r="B10" s="61" t="s">
        <v>198</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row>
    <row r="11" spans="1:56" x14ac:dyDescent="0.3">
      <c r="A11" s="176"/>
      <c r="B11" s="61" t="s">
        <v>198</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row>
    <row r="12" spans="1:56" ht="15.75" thickBot="1" x14ac:dyDescent="0.35">
      <c r="A12" s="177"/>
      <c r="B12" s="125" t="s">
        <v>197</v>
      </c>
      <c r="C12" s="58"/>
      <c r="D12" s="126" t="s">
        <v>40</v>
      </c>
      <c r="E12" s="59">
        <f>SUM(E7:E11)</f>
        <v>-0.8</v>
      </c>
      <c r="F12" s="59">
        <f t="shared" ref="F12:AW12" si="0">SUM(F7:F11)</f>
        <v>-0.8</v>
      </c>
      <c r="G12" s="59">
        <f t="shared" si="0"/>
        <v>0</v>
      </c>
      <c r="H12" s="59">
        <f t="shared" si="0"/>
        <v>0</v>
      </c>
      <c r="I12" s="59">
        <f t="shared" si="0"/>
        <v>0</v>
      </c>
      <c r="J12" s="59">
        <f t="shared" si="0"/>
        <v>0</v>
      </c>
      <c r="K12" s="59">
        <f t="shared" si="0"/>
        <v>0</v>
      </c>
      <c r="L12" s="59">
        <f t="shared" si="0"/>
        <v>0</v>
      </c>
      <c r="M12" s="59">
        <f t="shared" si="0"/>
        <v>0</v>
      </c>
      <c r="N12" s="59">
        <f t="shared" si="0"/>
        <v>0</v>
      </c>
      <c r="O12" s="59">
        <f t="shared" si="0"/>
        <v>-0.8</v>
      </c>
      <c r="P12" s="59">
        <f t="shared" si="0"/>
        <v>-0.8</v>
      </c>
      <c r="Q12" s="59">
        <f t="shared" si="0"/>
        <v>0</v>
      </c>
      <c r="R12" s="59">
        <f t="shared" si="0"/>
        <v>0</v>
      </c>
      <c r="S12" s="59">
        <f t="shared" si="0"/>
        <v>0</v>
      </c>
      <c r="T12" s="59">
        <f t="shared" si="0"/>
        <v>0</v>
      </c>
      <c r="U12" s="59">
        <f t="shared" si="0"/>
        <v>0</v>
      </c>
      <c r="V12" s="59">
        <f t="shared" si="0"/>
        <v>0</v>
      </c>
      <c r="W12" s="59">
        <f t="shared" si="0"/>
        <v>0</v>
      </c>
      <c r="X12" s="59">
        <f t="shared" si="0"/>
        <v>0</v>
      </c>
      <c r="Y12" s="59">
        <f t="shared" si="0"/>
        <v>-0.8</v>
      </c>
      <c r="Z12" s="59">
        <f t="shared" si="0"/>
        <v>-0.8</v>
      </c>
      <c r="AA12" s="59">
        <f t="shared" si="0"/>
        <v>0</v>
      </c>
      <c r="AB12" s="59">
        <f t="shared" si="0"/>
        <v>0</v>
      </c>
      <c r="AC12" s="59">
        <f t="shared" si="0"/>
        <v>0</v>
      </c>
      <c r="AD12" s="59">
        <f t="shared" si="0"/>
        <v>0</v>
      </c>
      <c r="AE12" s="59">
        <f t="shared" si="0"/>
        <v>0</v>
      </c>
      <c r="AF12" s="59">
        <f t="shared" si="0"/>
        <v>0</v>
      </c>
      <c r="AG12" s="59">
        <f t="shared" si="0"/>
        <v>0</v>
      </c>
      <c r="AH12" s="59">
        <f t="shared" si="0"/>
        <v>0</v>
      </c>
      <c r="AI12" s="59">
        <f t="shared" si="0"/>
        <v>-0.8</v>
      </c>
      <c r="AJ12" s="59">
        <f t="shared" si="0"/>
        <v>-0.8</v>
      </c>
      <c r="AK12" s="59">
        <f t="shared" si="0"/>
        <v>0</v>
      </c>
      <c r="AL12" s="59">
        <f t="shared" si="0"/>
        <v>0</v>
      </c>
      <c r="AM12" s="59">
        <f t="shared" si="0"/>
        <v>0</v>
      </c>
      <c r="AN12" s="59">
        <f t="shared" si="0"/>
        <v>0</v>
      </c>
      <c r="AO12" s="59">
        <f t="shared" si="0"/>
        <v>0</v>
      </c>
      <c r="AP12" s="59">
        <f t="shared" si="0"/>
        <v>0</v>
      </c>
      <c r="AQ12" s="59">
        <f t="shared" si="0"/>
        <v>0</v>
      </c>
      <c r="AR12" s="59">
        <f t="shared" si="0"/>
        <v>0</v>
      </c>
      <c r="AS12" s="59">
        <f t="shared" si="0"/>
        <v>-0.8</v>
      </c>
      <c r="AT12" s="59">
        <f t="shared" si="0"/>
        <v>-0.8</v>
      </c>
      <c r="AU12" s="59">
        <f t="shared" si="0"/>
        <v>0</v>
      </c>
      <c r="AV12" s="59">
        <f t="shared" si="0"/>
        <v>0</v>
      </c>
      <c r="AW12" s="59">
        <f t="shared" si="0"/>
        <v>0</v>
      </c>
      <c r="AX12" s="61"/>
      <c r="AY12" s="61"/>
      <c r="AZ12" s="61"/>
      <c r="BA12" s="61"/>
      <c r="BB12" s="61"/>
      <c r="BC12" s="61"/>
      <c r="BD12" s="61"/>
    </row>
    <row r="13" spans="1:56" ht="12.75" customHeight="1" x14ac:dyDescent="0.3">
      <c r="A13" s="171" t="s">
        <v>308</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row>
    <row r="14" spans="1:56" ht="15" customHeight="1" x14ac:dyDescent="0.3">
      <c r="A14" s="172"/>
      <c r="B14" s="9" t="s">
        <v>202</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row>
    <row r="15" spans="1:56" ht="15" customHeight="1" x14ac:dyDescent="0.3">
      <c r="A15" s="172"/>
      <c r="B15" s="9" t="s">
        <v>298</v>
      </c>
      <c r="C15" s="11"/>
      <c r="D15" s="11" t="s">
        <v>40</v>
      </c>
      <c r="E15" s="82">
        <f>'Fixed data'!$G$7*E$31/1000000</f>
        <v>0</v>
      </c>
      <c r="F15" s="82">
        <f>'Fixed data'!$G$7*F$31/1000000</f>
        <v>0</v>
      </c>
      <c r="G15" s="82">
        <f>'Fixed data'!$G$7*G$31/1000000</f>
        <v>0</v>
      </c>
      <c r="H15" s="82">
        <f>'Fixed data'!$G$7*H$31/1000000</f>
        <v>0</v>
      </c>
      <c r="I15" s="82">
        <f>'Fixed data'!$G$7*I$31/1000000</f>
        <v>0</v>
      </c>
      <c r="J15" s="82">
        <f>'Fixed data'!$G$7*J$31/1000000</f>
        <v>0</v>
      </c>
      <c r="K15" s="82">
        <f>'Fixed data'!$G$7*K$31/1000000</f>
        <v>0</v>
      </c>
      <c r="L15" s="82">
        <f>'Fixed data'!$G$7*L$31/1000000</f>
        <v>0</v>
      </c>
      <c r="M15" s="82">
        <f>'Fixed data'!$G$7*M$31/1000000</f>
        <v>0</v>
      </c>
      <c r="N15" s="82">
        <f>'Fixed data'!$G$7*N$31/1000000</f>
        <v>0</v>
      </c>
      <c r="O15" s="82">
        <f>'Fixed data'!$G$7*O$31/1000000</f>
        <v>0</v>
      </c>
      <c r="P15" s="82">
        <f>'Fixed data'!$G$7*P$31/1000000</f>
        <v>0</v>
      </c>
      <c r="Q15" s="82">
        <f>'Fixed data'!$G$7*Q$31/1000000</f>
        <v>0</v>
      </c>
      <c r="R15" s="82">
        <f>'Fixed data'!$G$7*R$31/1000000</f>
        <v>0</v>
      </c>
      <c r="S15" s="82">
        <f>'Fixed data'!$G$7*S$31/1000000</f>
        <v>0</v>
      </c>
      <c r="T15" s="82">
        <f>'Fixed data'!$G$7*T$31/1000000</f>
        <v>0</v>
      </c>
      <c r="U15" s="82">
        <f>'Fixed data'!$G$7*U$31/1000000</f>
        <v>0</v>
      </c>
      <c r="V15" s="82">
        <f>'Fixed data'!$G$7*V$31/1000000</f>
        <v>0</v>
      </c>
      <c r="W15" s="82">
        <f>'Fixed data'!$G$7*W$31/1000000</f>
        <v>0</v>
      </c>
      <c r="X15" s="82">
        <f>'Fixed data'!$G$7*X$31/1000000</f>
        <v>0</v>
      </c>
      <c r="Y15" s="82">
        <f>'Fixed data'!$G$7*Y$31/1000000</f>
        <v>0</v>
      </c>
      <c r="Z15" s="82">
        <f>'Fixed data'!$G$7*Z$31/1000000</f>
        <v>0</v>
      </c>
      <c r="AA15" s="82">
        <f>'Fixed data'!$G$7*AA$31/1000000</f>
        <v>0</v>
      </c>
      <c r="AB15" s="82">
        <f>'Fixed data'!$G$7*AB$31/1000000</f>
        <v>0</v>
      </c>
      <c r="AC15" s="82">
        <f>'Fixed data'!$G$7*AC$31/1000000</f>
        <v>0</v>
      </c>
      <c r="AD15" s="82">
        <f>'Fixed data'!$G$7*AD$31/1000000</f>
        <v>0</v>
      </c>
      <c r="AE15" s="82">
        <f>'Fixed data'!$G$7*AE$31/1000000</f>
        <v>0</v>
      </c>
      <c r="AF15" s="82">
        <f>'Fixed data'!$G$7*AF$31/1000000</f>
        <v>0</v>
      </c>
      <c r="AG15" s="82">
        <f>'Fixed data'!$G$7*AG$31/1000000</f>
        <v>0</v>
      </c>
      <c r="AH15" s="82">
        <f>'Fixed data'!$G$7*AH$31/1000000</f>
        <v>0</v>
      </c>
      <c r="AI15" s="82">
        <f>'Fixed data'!$G$7*AI$31/1000000</f>
        <v>0</v>
      </c>
      <c r="AJ15" s="82">
        <f>'Fixed data'!$G$7*AJ$31/1000000</f>
        <v>0</v>
      </c>
      <c r="AK15" s="82">
        <f>'Fixed data'!$G$7*AK$31/1000000</f>
        <v>0</v>
      </c>
      <c r="AL15" s="82">
        <f>'Fixed data'!$G$7*AL$31/1000000</f>
        <v>0</v>
      </c>
      <c r="AM15" s="82">
        <f>'Fixed data'!$G$7*AM$31/1000000</f>
        <v>0</v>
      </c>
      <c r="AN15" s="82">
        <f>'Fixed data'!$G$7*AN$31/1000000</f>
        <v>0</v>
      </c>
      <c r="AO15" s="82">
        <f>'Fixed data'!$G$7*AO$31/1000000</f>
        <v>0</v>
      </c>
      <c r="AP15" s="82">
        <f>'Fixed data'!$G$7*AP$31/1000000</f>
        <v>0</v>
      </c>
      <c r="AQ15" s="82">
        <f>'Fixed data'!$G$7*AQ$31/1000000</f>
        <v>0</v>
      </c>
      <c r="AR15" s="82">
        <f>'Fixed data'!$G$7*AR$31/1000000</f>
        <v>0</v>
      </c>
      <c r="AS15" s="82">
        <f>'Fixed data'!$G$7*AS$31/1000000</f>
        <v>0</v>
      </c>
      <c r="AT15" s="82">
        <f>'Fixed data'!$G$7*AT$31/1000000</f>
        <v>0</v>
      </c>
      <c r="AU15" s="82">
        <f>'Fixed data'!$G$7*AU$31/1000000</f>
        <v>0</v>
      </c>
      <c r="AV15" s="82">
        <f>'Fixed data'!$G$7*AV$31/1000000</f>
        <v>0</v>
      </c>
      <c r="AW15" s="82">
        <f>'Fixed data'!$G$7*AW$31/1000000</f>
        <v>0</v>
      </c>
      <c r="AX15" s="82">
        <f>'Fixed data'!$G$7*AX$31/1000000</f>
        <v>0</v>
      </c>
      <c r="AY15" s="82">
        <f>'Fixed data'!$G$7*AY$31/1000000</f>
        <v>0</v>
      </c>
      <c r="AZ15" s="82">
        <f>'Fixed data'!$G$7*AZ$31/1000000</f>
        <v>0</v>
      </c>
      <c r="BA15" s="82">
        <f>'Fixed data'!$G$7*BA$31/1000000</f>
        <v>0</v>
      </c>
      <c r="BB15" s="82">
        <f>'Fixed data'!$G$7*BB$31/1000000</f>
        <v>0</v>
      </c>
      <c r="BC15" s="82">
        <f>'Fixed data'!$G$7*BC$31/1000000</f>
        <v>0</v>
      </c>
      <c r="BD15" s="82">
        <f>'Fixed data'!$G$7*BD$31/1000000</f>
        <v>0</v>
      </c>
    </row>
    <row r="16" spans="1:56" ht="15" customHeight="1" x14ac:dyDescent="0.3">
      <c r="A16" s="172"/>
      <c r="B16" s="9" t="s">
        <v>299</v>
      </c>
      <c r="C16" s="9"/>
      <c r="D16" s="9" t="s">
        <v>40</v>
      </c>
      <c r="E16" s="82">
        <f>'Fixed data'!$G$8*E32/1000000</f>
        <v>0</v>
      </c>
      <c r="F16" s="82">
        <f>'Fixed data'!$G$8*F32/1000000</f>
        <v>0</v>
      </c>
      <c r="G16" s="82">
        <f>'Fixed data'!$G$8*G32/1000000</f>
        <v>0</v>
      </c>
      <c r="H16" s="82">
        <f>'Fixed data'!$G$8*H32/1000000</f>
        <v>0</v>
      </c>
      <c r="I16" s="82">
        <f>'Fixed data'!$G$8*I32/1000000</f>
        <v>0</v>
      </c>
      <c r="J16" s="82">
        <f>'Fixed data'!$G$8*J32/1000000</f>
        <v>0</v>
      </c>
      <c r="K16" s="82">
        <f>'Fixed data'!$G$8*K32/1000000</f>
        <v>0</v>
      </c>
      <c r="L16" s="82">
        <f>'Fixed data'!$G$8*L32/1000000</f>
        <v>0</v>
      </c>
      <c r="M16" s="82">
        <f>'Fixed data'!$G$8*M32/1000000</f>
        <v>0</v>
      </c>
      <c r="N16" s="82">
        <f>'Fixed data'!$G$8*N32/1000000</f>
        <v>0</v>
      </c>
      <c r="O16" s="82">
        <f>'Fixed data'!$G$8*O32/1000000</f>
        <v>0</v>
      </c>
      <c r="P16" s="82">
        <f>'Fixed data'!$G$8*P32/1000000</f>
        <v>0</v>
      </c>
      <c r="Q16" s="82">
        <f>'Fixed data'!$G$8*Q32/1000000</f>
        <v>0</v>
      </c>
      <c r="R16" s="82">
        <f>'Fixed data'!$G$8*R32/1000000</f>
        <v>0</v>
      </c>
      <c r="S16" s="82">
        <f>'Fixed data'!$G$8*S32/1000000</f>
        <v>0</v>
      </c>
      <c r="T16" s="82">
        <f>'Fixed data'!$G$8*T32/1000000</f>
        <v>0</v>
      </c>
      <c r="U16" s="82">
        <f>'Fixed data'!$G$8*U32/1000000</f>
        <v>0</v>
      </c>
      <c r="V16" s="82">
        <f>'Fixed data'!$G$8*V32/1000000</f>
        <v>0</v>
      </c>
      <c r="W16" s="82">
        <f>'Fixed data'!$G$8*W32/1000000</f>
        <v>0</v>
      </c>
      <c r="X16" s="82">
        <f>'Fixed data'!$G$8*X32/1000000</f>
        <v>0</v>
      </c>
      <c r="Y16" s="82">
        <f>'Fixed data'!$G$8*Y32/1000000</f>
        <v>0</v>
      </c>
      <c r="Z16" s="82">
        <f>'Fixed data'!$G$8*Z32/1000000</f>
        <v>0</v>
      </c>
      <c r="AA16" s="82">
        <f>'Fixed data'!$G$8*AA32/1000000</f>
        <v>0</v>
      </c>
      <c r="AB16" s="82">
        <f>'Fixed data'!$G$8*AB32/1000000</f>
        <v>0</v>
      </c>
      <c r="AC16" s="82">
        <f>'Fixed data'!$G$8*AC32/1000000</f>
        <v>0</v>
      </c>
      <c r="AD16" s="82">
        <f>'Fixed data'!$G$8*AD32/1000000</f>
        <v>0</v>
      </c>
      <c r="AE16" s="82">
        <f>'Fixed data'!$G$8*AE32/1000000</f>
        <v>0</v>
      </c>
      <c r="AF16" s="82">
        <f>'Fixed data'!$G$8*AF32/1000000</f>
        <v>0</v>
      </c>
      <c r="AG16" s="82">
        <f>'Fixed data'!$G$8*AG32/1000000</f>
        <v>0</v>
      </c>
      <c r="AH16" s="82">
        <f>'Fixed data'!$G$8*AH32/1000000</f>
        <v>0</v>
      </c>
      <c r="AI16" s="82">
        <f>'Fixed data'!$G$8*AI32/1000000</f>
        <v>0</v>
      </c>
      <c r="AJ16" s="82">
        <f>'Fixed data'!$G$8*AJ32/1000000</f>
        <v>0</v>
      </c>
      <c r="AK16" s="82">
        <f>'Fixed data'!$G$8*AK32/1000000</f>
        <v>0</v>
      </c>
      <c r="AL16" s="82">
        <f>'Fixed data'!$G$8*AL32/1000000</f>
        <v>0</v>
      </c>
      <c r="AM16" s="82">
        <f>'Fixed data'!$G$8*AM32/1000000</f>
        <v>0</v>
      </c>
      <c r="AN16" s="82">
        <f>'Fixed data'!$G$8*AN32/1000000</f>
        <v>0</v>
      </c>
      <c r="AO16" s="82">
        <f>'Fixed data'!$G$8*AO32/1000000</f>
        <v>0</v>
      </c>
      <c r="AP16" s="82">
        <f>'Fixed data'!$G$8*AP32/1000000</f>
        <v>0</v>
      </c>
      <c r="AQ16" s="82">
        <f>'Fixed data'!$G$8*AQ32/1000000</f>
        <v>0</v>
      </c>
      <c r="AR16" s="82">
        <f>'Fixed data'!$G$8*AR32/1000000</f>
        <v>0</v>
      </c>
      <c r="AS16" s="82">
        <f>'Fixed data'!$G$8*AS32/1000000</f>
        <v>0</v>
      </c>
      <c r="AT16" s="82">
        <f>'Fixed data'!$G$8*AT32/1000000</f>
        <v>0</v>
      </c>
      <c r="AU16" s="82">
        <f>'Fixed data'!$G$8*AU32/1000000</f>
        <v>0</v>
      </c>
      <c r="AV16" s="82">
        <f>'Fixed data'!$G$8*AV32/1000000</f>
        <v>0</v>
      </c>
      <c r="AW16" s="82">
        <f>'Fixed data'!$G$8*AW32/1000000</f>
        <v>0</v>
      </c>
      <c r="AX16" s="82">
        <f>'Fixed data'!$G$8*AX32/1000000</f>
        <v>0</v>
      </c>
      <c r="AY16" s="82">
        <f>'Fixed data'!$G$8*AY32/1000000</f>
        <v>0</v>
      </c>
      <c r="AZ16" s="82">
        <f>'Fixed data'!$G$8*AZ32/1000000</f>
        <v>0</v>
      </c>
      <c r="BA16" s="82">
        <f>'Fixed data'!$G$8*BA32/1000000</f>
        <v>0</v>
      </c>
      <c r="BB16" s="82">
        <f>'Fixed data'!$G$8*BB32/1000000</f>
        <v>0</v>
      </c>
      <c r="BC16" s="82">
        <f>'Fixed data'!$G$8*BC32/1000000</f>
        <v>0</v>
      </c>
      <c r="BD16" s="82">
        <f>'Fixed data'!$G$8*BD32/1000000</f>
        <v>0</v>
      </c>
    </row>
    <row r="17" spans="1:56" ht="15" customHeight="1" x14ac:dyDescent="0.3">
      <c r="A17" s="172"/>
      <c r="B17" s="4" t="s">
        <v>203</v>
      </c>
      <c r="D17" s="9" t="s">
        <v>40</v>
      </c>
      <c r="E17" s="34">
        <f>E33*'Fixed data'!H$5/1000000</f>
        <v>0</v>
      </c>
      <c r="F17" s="34">
        <f>F33*'Fixed data'!I$5/1000000</f>
        <v>0</v>
      </c>
      <c r="G17" s="34">
        <f>G33*'Fixed data'!J$5/1000000</f>
        <v>0</v>
      </c>
      <c r="H17" s="34">
        <f>H33*'Fixed data'!K$5/1000000</f>
        <v>0</v>
      </c>
      <c r="I17" s="34">
        <f>I33*'Fixed data'!L$5/1000000</f>
        <v>0</v>
      </c>
      <c r="J17" s="34">
        <f>J33*'Fixed data'!M$5/1000000</f>
        <v>0</v>
      </c>
      <c r="K17" s="34">
        <f>K33*'Fixed data'!N$5/1000000</f>
        <v>0</v>
      </c>
      <c r="L17" s="34">
        <f>L33*'Fixed data'!O$5/1000000</f>
        <v>0</v>
      </c>
      <c r="M17" s="34">
        <f>M33*'Fixed data'!P$5/1000000</f>
        <v>0</v>
      </c>
      <c r="N17" s="34">
        <f>N33*'Fixed data'!Q$5/1000000</f>
        <v>0</v>
      </c>
      <c r="O17" s="34">
        <f>O33*'Fixed data'!R$5/1000000</f>
        <v>0</v>
      </c>
      <c r="P17" s="34">
        <f>P33*'Fixed data'!S$5/1000000</f>
        <v>0</v>
      </c>
      <c r="Q17" s="34">
        <f>Q33*'Fixed data'!T$5/1000000</f>
        <v>0</v>
      </c>
      <c r="R17" s="34">
        <f>R33*'Fixed data'!U$5/1000000</f>
        <v>0</v>
      </c>
      <c r="S17" s="34">
        <f>S33*'Fixed data'!V$5/1000000</f>
        <v>0</v>
      </c>
      <c r="T17" s="34">
        <f>T33*'Fixed data'!W$5/1000000</f>
        <v>0</v>
      </c>
      <c r="U17" s="34">
        <f>U33*'Fixed data'!X$5/1000000</f>
        <v>0</v>
      </c>
      <c r="V17" s="34">
        <f>V33*'Fixed data'!Y$5/1000000</f>
        <v>0</v>
      </c>
      <c r="W17" s="34">
        <f>W33*'Fixed data'!Z$5/1000000</f>
        <v>0</v>
      </c>
      <c r="X17" s="34">
        <f>X33*'Fixed data'!AA$5/1000000</f>
        <v>0</v>
      </c>
      <c r="Y17" s="34">
        <f>Y33*'Fixed data'!AB$5/1000000</f>
        <v>0</v>
      </c>
      <c r="Z17" s="34">
        <f>Z33*'Fixed data'!AC$5/1000000</f>
        <v>0</v>
      </c>
      <c r="AA17" s="34">
        <f>AA33*'Fixed data'!AD$5/1000000</f>
        <v>0</v>
      </c>
      <c r="AB17" s="34">
        <f>AB33*'Fixed data'!AE$5/1000000</f>
        <v>0</v>
      </c>
      <c r="AC17" s="34">
        <f>AC33*'Fixed data'!AF$5/1000000</f>
        <v>0</v>
      </c>
      <c r="AD17" s="34">
        <f>AD33*'Fixed data'!AG$5/1000000</f>
        <v>0</v>
      </c>
      <c r="AE17" s="34">
        <f>AE33*'Fixed data'!AH$5/1000000</f>
        <v>0</v>
      </c>
      <c r="AF17" s="34">
        <f>AF33*'Fixed data'!AI$5/1000000</f>
        <v>0</v>
      </c>
      <c r="AG17" s="34">
        <f>AG33*'Fixed data'!AJ$5/1000000</f>
        <v>0</v>
      </c>
      <c r="AH17" s="34">
        <f>AH33*'Fixed data'!AK$5/1000000</f>
        <v>0</v>
      </c>
      <c r="AI17" s="34">
        <f>AI33*'Fixed data'!AL$5/1000000</f>
        <v>0</v>
      </c>
      <c r="AJ17" s="34">
        <f>AJ33*'Fixed data'!AM$5/1000000</f>
        <v>0</v>
      </c>
      <c r="AK17" s="34">
        <f>AK33*'Fixed data'!AN$5/1000000</f>
        <v>0</v>
      </c>
      <c r="AL17" s="34">
        <f>AL33*'Fixed data'!AO$5/1000000</f>
        <v>0</v>
      </c>
      <c r="AM17" s="34">
        <f>AM33*'Fixed data'!AP$5/1000000</f>
        <v>0</v>
      </c>
      <c r="AN17" s="34">
        <f>AN33*'Fixed data'!AQ$5/1000000</f>
        <v>0</v>
      </c>
      <c r="AO17" s="34">
        <f>AO33*'Fixed data'!AR$5/1000000</f>
        <v>0</v>
      </c>
      <c r="AP17" s="34">
        <f>AP33*'Fixed data'!AS$5/1000000</f>
        <v>0</v>
      </c>
      <c r="AQ17" s="34">
        <f>AQ33*'Fixed data'!AT$5/1000000</f>
        <v>0</v>
      </c>
      <c r="AR17" s="34">
        <f>AR33*'Fixed data'!AU$5/1000000</f>
        <v>0</v>
      </c>
      <c r="AS17" s="34">
        <f>AS33*'Fixed data'!AV$5/1000000</f>
        <v>0</v>
      </c>
      <c r="AT17" s="34">
        <f>AT33*'Fixed data'!AW$5/1000000</f>
        <v>0</v>
      </c>
      <c r="AU17" s="34">
        <f>AU33*'Fixed data'!AX$5/1000000</f>
        <v>0</v>
      </c>
      <c r="AV17" s="34">
        <f>AV33*'Fixed data'!AY$5/1000000</f>
        <v>0</v>
      </c>
      <c r="AW17" s="34">
        <f>AW33*'Fixed data'!AZ$5/1000000</f>
        <v>0</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row>
    <row r="18" spans="1:56" ht="15" customHeight="1" x14ac:dyDescent="0.3">
      <c r="A18" s="172"/>
      <c r="B18" s="9" t="s">
        <v>70</v>
      </c>
      <c r="C18" s="9"/>
      <c r="D18" s="4" t="s">
        <v>40</v>
      </c>
      <c r="E18" s="34">
        <f>E34*'Fixed data'!$G$9</f>
        <v>0</v>
      </c>
      <c r="F18" s="34">
        <f>F34*'Fixed data'!$G$9</f>
        <v>0</v>
      </c>
      <c r="G18" s="34">
        <f>G34*'Fixed data'!$G$9</f>
        <v>0</v>
      </c>
      <c r="H18" s="34">
        <f>H34*'Fixed data'!$G$9</f>
        <v>0</v>
      </c>
      <c r="I18" s="34">
        <f>I34*'Fixed data'!$G$9</f>
        <v>0</v>
      </c>
      <c r="J18" s="34">
        <f>J34*'Fixed data'!$G$9</f>
        <v>0</v>
      </c>
      <c r="K18" s="34">
        <f>K34*'Fixed data'!$G$9</f>
        <v>0</v>
      </c>
      <c r="L18" s="34">
        <f>L34*'Fixed data'!$G$9</f>
        <v>0</v>
      </c>
      <c r="M18" s="34">
        <f>M34*'Fixed data'!$G$9</f>
        <v>0</v>
      </c>
      <c r="N18" s="34">
        <f>N34*'Fixed data'!$G$9</f>
        <v>0</v>
      </c>
      <c r="O18" s="34">
        <f>O34*'Fixed data'!$G$9</f>
        <v>0</v>
      </c>
      <c r="P18" s="34">
        <f>P34*'Fixed data'!$G$9</f>
        <v>0</v>
      </c>
      <c r="Q18" s="34">
        <f>Q34*'Fixed data'!$G$9</f>
        <v>0</v>
      </c>
      <c r="R18" s="34">
        <f>R34*'Fixed data'!$G$9</f>
        <v>0</v>
      </c>
      <c r="S18" s="34">
        <f>S34*'Fixed data'!$G$9</f>
        <v>0</v>
      </c>
      <c r="T18" s="34">
        <f>T34*'Fixed data'!$G$9</f>
        <v>0</v>
      </c>
      <c r="U18" s="34">
        <f>U34*'Fixed data'!$G$9</f>
        <v>0</v>
      </c>
      <c r="V18" s="34">
        <f>V34*'Fixed data'!$G$9</f>
        <v>0</v>
      </c>
      <c r="W18" s="34">
        <f>W34*'Fixed data'!$G$9</f>
        <v>0</v>
      </c>
      <c r="X18" s="34">
        <f>X34*'Fixed data'!$G$9</f>
        <v>0</v>
      </c>
      <c r="Y18" s="34">
        <f>Y34*'Fixed data'!$G$9</f>
        <v>0</v>
      </c>
      <c r="Z18" s="34">
        <f>Z34*'Fixed data'!$G$9</f>
        <v>0</v>
      </c>
      <c r="AA18" s="34">
        <f>AA34*'Fixed data'!$G$9</f>
        <v>0</v>
      </c>
      <c r="AB18" s="34">
        <f>AB34*'Fixed data'!$G$9</f>
        <v>0</v>
      </c>
      <c r="AC18" s="34">
        <f>AC34*'Fixed data'!$G$9</f>
        <v>0</v>
      </c>
      <c r="AD18" s="34">
        <f>AD34*'Fixed data'!$G$9</f>
        <v>0</v>
      </c>
      <c r="AE18" s="34">
        <f>AE34*'Fixed data'!$G$9</f>
        <v>0</v>
      </c>
      <c r="AF18" s="34">
        <f>AF34*'Fixed data'!$G$9</f>
        <v>0</v>
      </c>
      <c r="AG18" s="34">
        <f>AG34*'Fixed data'!$G$9</f>
        <v>0</v>
      </c>
      <c r="AH18" s="34">
        <f>AH34*'Fixed data'!$G$9</f>
        <v>0</v>
      </c>
      <c r="AI18" s="34">
        <f>AI34*'Fixed data'!$G$9</f>
        <v>0</v>
      </c>
      <c r="AJ18" s="34">
        <f>AJ34*'Fixed data'!$G$9</f>
        <v>0</v>
      </c>
      <c r="AK18" s="34">
        <f>AK34*'Fixed data'!$G$9</f>
        <v>0</v>
      </c>
      <c r="AL18" s="34">
        <f>AL34*'Fixed data'!$G$9</f>
        <v>0</v>
      </c>
      <c r="AM18" s="34">
        <f>AM34*'Fixed data'!$G$9</f>
        <v>0</v>
      </c>
      <c r="AN18" s="34">
        <f>AN34*'Fixed data'!$G$9</f>
        <v>0</v>
      </c>
      <c r="AO18" s="34">
        <f>AO34*'Fixed data'!$G$9</f>
        <v>0</v>
      </c>
      <c r="AP18" s="34">
        <f>AP34*'Fixed data'!$G$9</f>
        <v>0</v>
      </c>
      <c r="AQ18" s="34">
        <f>AQ34*'Fixed data'!$G$9</f>
        <v>0</v>
      </c>
      <c r="AR18" s="34">
        <f>AR34*'Fixed data'!$G$9</f>
        <v>0</v>
      </c>
      <c r="AS18" s="34">
        <f>AS34*'Fixed data'!$G$9</f>
        <v>0</v>
      </c>
      <c r="AT18" s="34">
        <f>AT34*'Fixed data'!$G$9</f>
        <v>0</v>
      </c>
      <c r="AU18" s="34">
        <f>AU34*'Fixed data'!$G$9</f>
        <v>0</v>
      </c>
      <c r="AV18" s="34">
        <f>AV34*'Fixed data'!$G$9</f>
        <v>0</v>
      </c>
      <c r="AW18" s="34">
        <f>AW34*'Fixed data'!$G$9</f>
        <v>0</v>
      </c>
      <c r="AX18" s="34">
        <f>AX34*'Fixed data'!$G$9</f>
        <v>0</v>
      </c>
      <c r="AY18" s="34">
        <f>AY34*'Fixed data'!$G$9</f>
        <v>0</v>
      </c>
      <c r="AZ18" s="34">
        <f>AZ34*'Fixed data'!$G$9</f>
        <v>0</v>
      </c>
      <c r="BA18" s="34">
        <f>BA34*'Fixed data'!$G$9</f>
        <v>0</v>
      </c>
      <c r="BB18" s="34">
        <f>BB34*'Fixed data'!$G$9</f>
        <v>0</v>
      </c>
      <c r="BC18" s="34">
        <f>BC34*'Fixed data'!$G$9</f>
        <v>0</v>
      </c>
      <c r="BD18" s="34">
        <f>BD34*'Fixed data'!$G$9</f>
        <v>0</v>
      </c>
    </row>
    <row r="19" spans="1:56" ht="15" customHeight="1" x14ac:dyDescent="0.3">
      <c r="A19" s="172"/>
      <c r="B19" s="9" t="s">
        <v>71</v>
      </c>
      <c r="C19" s="9"/>
      <c r="D19" s="4" t="s">
        <v>40</v>
      </c>
      <c r="E19" s="34">
        <f>E35*'Fixed data'!$G$10</f>
        <v>0</v>
      </c>
      <c r="F19" s="34">
        <f>F35*'Fixed data'!$G$10</f>
        <v>0</v>
      </c>
      <c r="G19" s="34">
        <f>G35*'Fixed data'!$G$10</f>
        <v>0</v>
      </c>
      <c r="H19" s="34">
        <f>H35*'Fixed data'!$G$10</f>
        <v>0</v>
      </c>
      <c r="I19" s="34">
        <f>I35*'Fixed data'!$G$10</f>
        <v>0</v>
      </c>
      <c r="J19" s="34">
        <f>J35*'Fixed data'!$G$10</f>
        <v>0</v>
      </c>
      <c r="K19" s="34">
        <f>K35*'Fixed data'!$G$10</f>
        <v>0</v>
      </c>
      <c r="L19" s="34">
        <f>L35*'Fixed data'!$G$10</f>
        <v>0</v>
      </c>
      <c r="M19" s="34">
        <f>M35*'Fixed data'!$G$10</f>
        <v>0</v>
      </c>
      <c r="N19" s="34">
        <f>N35*'Fixed data'!$G$10</f>
        <v>0</v>
      </c>
      <c r="O19" s="34">
        <f>O35*'Fixed data'!$G$10</f>
        <v>0</v>
      </c>
      <c r="P19" s="34">
        <f>P35*'Fixed data'!$G$10</f>
        <v>0</v>
      </c>
      <c r="Q19" s="34">
        <f>Q35*'Fixed data'!$G$10</f>
        <v>0</v>
      </c>
      <c r="R19" s="34">
        <f>R35*'Fixed data'!$G$10</f>
        <v>0</v>
      </c>
      <c r="S19" s="34">
        <f>S35*'Fixed data'!$G$10</f>
        <v>0</v>
      </c>
      <c r="T19" s="34">
        <f>T35*'Fixed data'!$G$10</f>
        <v>0</v>
      </c>
      <c r="U19" s="34">
        <f>U35*'Fixed data'!$G$10</f>
        <v>0</v>
      </c>
      <c r="V19" s="34">
        <f>V35*'Fixed data'!$G$10</f>
        <v>0</v>
      </c>
      <c r="W19" s="34">
        <f>W35*'Fixed data'!$G$10</f>
        <v>0</v>
      </c>
      <c r="X19" s="34">
        <f>X35*'Fixed data'!$G$10</f>
        <v>0</v>
      </c>
      <c r="Y19" s="34">
        <f>Y35*'Fixed data'!$G$10</f>
        <v>0</v>
      </c>
      <c r="Z19" s="34">
        <f>Z35*'Fixed data'!$G$10</f>
        <v>0</v>
      </c>
      <c r="AA19" s="34">
        <f>AA35*'Fixed data'!$G$10</f>
        <v>0</v>
      </c>
      <c r="AB19" s="34">
        <f>AB35*'Fixed data'!$G$10</f>
        <v>0</v>
      </c>
      <c r="AC19" s="34">
        <f>AC35*'Fixed data'!$G$10</f>
        <v>0</v>
      </c>
      <c r="AD19" s="34">
        <f>AD35*'Fixed data'!$G$10</f>
        <v>0</v>
      </c>
      <c r="AE19" s="34">
        <f>AE35*'Fixed data'!$G$10</f>
        <v>0</v>
      </c>
      <c r="AF19" s="34">
        <f>AF35*'Fixed data'!$G$10</f>
        <v>0</v>
      </c>
      <c r="AG19" s="34">
        <f>AG35*'Fixed data'!$G$10</f>
        <v>0</v>
      </c>
      <c r="AH19" s="34">
        <f>AH35*'Fixed data'!$G$10</f>
        <v>0</v>
      </c>
      <c r="AI19" s="34">
        <f>AI35*'Fixed data'!$G$10</f>
        <v>0</v>
      </c>
      <c r="AJ19" s="34">
        <f>AJ35*'Fixed data'!$G$10</f>
        <v>0</v>
      </c>
      <c r="AK19" s="34">
        <f>AK35*'Fixed data'!$G$10</f>
        <v>0</v>
      </c>
      <c r="AL19" s="34">
        <f>AL35*'Fixed data'!$G$10</f>
        <v>0</v>
      </c>
      <c r="AM19" s="34">
        <f>AM35*'Fixed data'!$G$10</f>
        <v>0</v>
      </c>
      <c r="AN19" s="34">
        <f>AN35*'Fixed data'!$G$10</f>
        <v>0</v>
      </c>
      <c r="AO19" s="34">
        <f>AO35*'Fixed data'!$G$10</f>
        <v>0</v>
      </c>
      <c r="AP19" s="34">
        <f>AP35*'Fixed data'!$G$10</f>
        <v>0</v>
      </c>
      <c r="AQ19" s="34">
        <f>AQ35*'Fixed data'!$G$10</f>
        <v>0</v>
      </c>
      <c r="AR19" s="34">
        <f>AR35*'Fixed data'!$G$10</f>
        <v>0</v>
      </c>
      <c r="AS19" s="34">
        <f>AS35*'Fixed data'!$G$10</f>
        <v>0</v>
      </c>
      <c r="AT19" s="34">
        <f>AT35*'Fixed data'!$G$10</f>
        <v>0</v>
      </c>
      <c r="AU19" s="34">
        <f>AU35*'Fixed data'!$G$10</f>
        <v>0</v>
      </c>
      <c r="AV19" s="34">
        <f>AV35*'Fixed data'!$G$10</f>
        <v>0</v>
      </c>
      <c r="AW19" s="34">
        <f>AW35*'Fixed data'!$G$10</f>
        <v>0</v>
      </c>
      <c r="AX19" s="34">
        <f>AX35*'Fixed data'!$G$10</f>
        <v>0</v>
      </c>
      <c r="AY19" s="34">
        <f>AY35*'Fixed data'!$G$10</f>
        <v>0</v>
      </c>
      <c r="AZ19" s="34">
        <f>AZ35*'Fixed data'!$G$10</f>
        <v>0</v>
      </c>
      <c r="BA19" s="34">
        <f>BA35*'Fixed data'!$G$10</f>
        <v>0</v>
      </c>
      <c r="BB19" s="34">
        <f>BB35*'Fixed data'!$G$10</f>
        <v>0</v>
      </c>
      <c r="BC19" s="34">
        <f>BC35*'Fixed data'!$G$10</f>
        <v>0</v>
      </c>
      <c r="BD19" s="34">
        <f>BD35*'Fixed data'!$G$10</f>
        <v>0</v>
      </c>
    </row>
    <row r="20" spans="1:56" ht="15" customHeight="1" x14ac:dyDescent="0.3">
      <c r="A20" s="172"/>
      <c r="B20" s="4" t="s">
        <v>84</v>
      </c>
      <c r="D20" s="9" t="s">
        <v>40</v>
      </c>
      <c r="E20" s="34">
        <f>'Fixed data'!$G$11*E36/1000000</f>
        <v>0</v>
      </c>
      <c r="F20" s="34">
        <f>'Fixed data'!$G$11*F36/1000000</f>
        <v>0</v>
      </c>
      <c r="G20" s="34">
        <f>'Fixed data'!$G$11*G36/1000000</f>
        <v>0</v>
      </c>
      <c r="H20" s="34">
        <f>'Fixed data'!$G$11*H36/1000000</f>
        <v>0</v>
      </c>
      <c r="I20" s="34">
        <f>'Fixed data'!$G$11*I36/1000000</f>
        <v>0</v>
      </c>
      <c r="J20" s="34">
        <f>'Fixed data'!$G$11*J36/1000000</f>
        <v>0</v>
      </c>
      <c r="K20" s="34">
        <f>'Fixed data'!$G$11*K36/1000000</f>
        <v>0</v>
      </c>
      <c r="L20" s="34">
        <f>'Fixed data'!$G$11*L36/1000000</f>
        <v>0</v>
      </c>
      <c r="M20" s="34">
        <f>'Fixed data'!$G$11*M36/1000000</f>
        <v>0</v>
      </c>
      <c r="N20" s="34">
        <f>'Fixed data'!$G$11*N36/1000000</f>
        <v>0</v>
      </c>
      <c r="O20" s="34">
        <f>'Fixed data'!$G$11*O36/1000000</f>
        <v>0</v>
      </c>
      <c r="P20" s="34">
        <f>'Fixed data'!$G$11*P36/1000000</f>
        <v>0</v>
      </c>
      <c r="Q20" s="34">
        <f>'Fixed data'!$G$11*Q36/1000000</f>
        <v>0</v>
      </c>
      <c r="R20" s="34">
        <f>'Fixed data'!$G$11*R36/1000000</f>
        <v>0</v>
      </c>
      <c r="S20" s="34">
        <f>'Fixed data'!$G$11*S36/1000000</f>
        <v>0</v>
      </c>
      <c r="T20" s="34">
        <f>'Fixed data'!$G$11*T36/1000000</f>
        <v>0</v>
      </c>
      <c r="U20" s="34">
        <f>'Fixed data'!$G$11*U36/1000000</f>
        <v>0</v>
      </c>
      <c r="V20" s="34">
        <f>'Fixed data'!$G$11*V36/1000000</f>
        <v>0</v>
      </c>
      <c r="W20" s="34">
        <f>'Fixed data'!$G$11*W36/1000000</f>
        <v>0</v>
      </c>
      <c r="X20" s="34">
        <f>'Fixed data'!$G$11*X36/1000000</f>
        <v>0</v>
      </c>
      <c r="Y20" s="34">
        <f>'Fixed data'!$G$11*Y36/1000000</f>
        <v>0</v>
      </c>
      <c r="Z20" s="34">
        <f>'Fixed data'!$G$11*Z36/1000000</f>
        <v>0</v>
      </c>
      <c r="AA20" s="34">
        <f>'Fixed data'!$G$11*AA36/1000000</f>
        <v>0</v>
      </c>
      <c r="AB20" s="34">
        <f>'Fixed data'!$G$11*AB36/1000000</f>
        <v>0</v>
      </c>
      <c r="AC20" s="34">
        <f>'Fixed data'!$G$11*AC36/1000000</f>
        <v>0</v>
      </c>
      <c r="AD20" s="34">
        <f>'Fixed data'!$G$11*AD36/1000000</f>
        <v>0</v>
      </c>
      <c r="AE20" s="34">
        <f>'Fixed data'!$G$11*AE36/1000000</f>
        <v>0</v>
      </c>
      <c r="AF20" s="34">
        <f>'Fixed data'!$G$11*AF36/1000000</f>
        <v>0</v>
      </c>
      <c r="AG20" s="34">
        <f>'Fixed data'!$G$11*AG36/1000000</f>
        <v>0</v>
      </c>
      <c r="AH20" s="34">
        <f>'Fixed data'!$G$11*AH36/1000000</f>
        <v>0</v>
      </c>
      <c r="AI20" s="34">
        <f>'Fixed data'!$G$11*AI36/1000000</f>
        <v>0</v>
      </c>
      <c r="AJ20" s="34">
        <f>'Fixed data'!$G$11*AJ36/1000000</f>
        <v>0</v>
      </c>
      <c r="AK20" s="34">
        <f>'Fixed data'!$G$11*AK36/1000000</f>
        <v>0</v>
      </c>
      <c r="AL20" s="34">
        <f>'Fixed data'!$G$11*AL36/1000000</f>
        <v>0</v>
      </c>
      <c r="AM20" s="34">
        <f>'Fixed data'!$G$11*AM36/1000000</f>
        <v>0</v>
      </c>
      <c r="AN20" s="34">
        <f>'Fixed data'!$G$11*AN36/1000000</f>
        <v>0</v>
      </c>
      <c r="AO20" s="34">
        <f>'Fixed data'!$G$11*AO36/1000000</f>
        <v>0</v>
      </c>
      <c r="AP20" s="34">
        <f>'Fixed data'!$G$11*AP36/1000000</f>
        <v>0</v>
      </c>
      <c r="AQ20" s="34">
        <f>'Fixed data'!$G$11*AQ36/1000000</f>
        <v>0</v>
      </c>
      <c r="AR20" s="34">
        <f>'Fixed data'!$G$11*AR36/1000000</f>
        <v>0</v>
      </c>
      <c r="AS20" s="34">
        <f>'Fixed data'!$G$11*AS36/1000000</f>
        <v>0</v>
      </c>
      <c r="AT20" s="34">
        <f>'Fixed data'!$G$11*AT36/1000000</f>
        <v>0</v>
      </c>
      <c r="AU20" s="34">
        <f>'Fixed data'!$G$11*AU36/1000000</f>
        <v>0</v>
      </c>
      <c r="AV20" s="34">
        <f>'Fixed data'!$G$11*AV36/1000000</f>
        <v>0</v>
      </c>
      <c r="AW20" s="34">
        <f>'Fixed data'!$G$11*AW36/1000000</f>
        <v>0</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row>
    <row r="21" spans="1:56" ht="15" customHeight="1" x14ac:dyDescent="0.3">
      <c r="A21" s="172"/>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row>
    <row r="22" spans="1:56" ht="15" customHeight="1" x14ac:dyDescent="0.3">
      <c r="A22" s="172"/>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row>
    <row r="23" spans="1:56" ht="15" customHeight="1" x14ac:dyDescent="0.3">
      <c r="A23" s="172"/>
      <c r="B23" s="9" t="s">
        <v>211</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row>
    <row r="24" spans="1:56" ht="15.75" customHeight="1" thickBot="1" x14ac:dyDescent="0.35">
      <c r="A24" s="173"/>
      <c r="B24" s="13" t="s">
        <v>101</v>
      </c>
      <c r="C24" s="13"/>
      <c r="D24" s="13" t="s">
        <v>40</v>
      </c>
      <c r="E24" s="53">
        <f>SUM(E13:E23)</f>
        <v>0</v>
      </c>
      <c r="F24" s="53">
        <f t="shared" ref="F24:BD24" si="1">SUM(F13:F23)</f>
        <v>0</v>
      </c>
      <c r="G24" s="53">
        <f t="shared" si="1"/>
        <v>0</v>
      </c>
      <c r="H24" s="53">
        <f t="shared" si="1"/>
        <v>0</v>
      </c>
      <c r="I24" s="53">
        <f t="shared" si="1"/>
        <v>0</v>
      </c>
      <c r="J24" s="53">
        <f t="shared" si="1"/>
        <v>0</v>
      </c>
      <c r="K24" s="53">
        <f t="shared" si="1"/>
        <v>0</v>
      </c>
      <c r="L24" s="53">
        <f t="shared" si="1"/>
        <v>0</v>
      </c>
      <c r="M24" s="53">
        <f t="shared" si="1"/>
        <v>0</v>
      </c>
      <c r="N24" s="53">
        <f t="shared" si="1"/>
        <v>0</v>
      </c>
      <c r="O24" s="53">
        <f t="shared" si="1"/>
        <v>0</v>
      </c>
      <c r="P24" s="53">
        <f t="shared" si="1"/>
        <v>0</v>
      </c>
      <c r="Q24" s="53">
        <f t="shared" si="1"/>
        <v>0</v>
      </c>
      <c r="R24" s="53">
        <f t="shared" si="1"/>
        <v>0</v>
      </c>
      <c r="S24" s="53">
        <f t="shared" si="1"/>
        <v>0</v>
      </c>
      <c r="T24" s="53">
        <f t="shared" si="1"/>
        <v>0</v>
      </c>
      <c r="U24" s="53">
        <f t="shared" si="1"/>
        <v>0</v>
      </c>
      <c r="V24" s="53">
        <f t="shared" si="1"/>
        <v>0</v>
      </c>
      <c r="W24" s="53">
        <f t="shared" si="1"/>
        <v>0</v>
      </c>
      <c r="X24" s="53">
        <f t="shared" si="1"/>
        <v>0</v>
      </c>
      <c r="Y24" s="53">
        <f t="shared" si="1"/>
        <v>0</v>
      </c>
      <c r="Z24" s="53">
        <f t="shared" si="1"/>
        <v>0</v>
      </c>
      <c r="AA24" s="53">
        <f t="shared" si="1"/>
        <v>0</v>
      </c>
      <c r="AB24" s="53">
        <f t="shared" si="1"/>
        <v>0</v>
      </c>
      <c r="AC24" s="53">
        <f t="shared" si="1"/>
        <v>0</v>
      </c>
      <c r="AD24" s="53">
        <f t="shared" si="1"/>
        <v>0</v>
      </c>
      <c r="AE24" s="53">
        <f t="shared" si="1"/>
        <v>0</v>
      </c>
      <c r="AF24" s="53">
        <f t="shared" si="1"/>
        <v>0</v>
      </c>
      <c r="AG24" s="53">
        <f t="shared" si="1"/>
        <v>0</v>
      </c>
      <c r="AH24" s="53">
        <f t="shared" si="1"/>
        <v>0</v>
      </c>
      <c r="AI24" s="53">
        <f t="shared" si="1"/>
        <v>0</v>
      </c>
      <c r="AJ24" s="53">
        <f t="shared" si="1"/>
        <v>0</v>
      </c>
      <c r="AK24" s="53">
        <f t="shared" si="1"/>
        <v>0</v>
      </c>
      <c r="AL24" s="53">
        <f t="shared" si="1"/>
        <v>0</v>
      </c>
      <c r="AM24" s="53">
        <f t="shared" si="1"/>
        <v>0</v>
      </c>
      <c r="AN24" s="53">
        <f t="shared" si="1"/>
        <v>0</v>
      </c>
      <c r="AO24" s="53">
        <f t="shared" si="1"/>
        <v>0</v>
      </c>
      <c r="AP24" s="53">
        <f t="shared" si="1"/>
        <v>0</v>
      </c>
      <c r="AQ24" s="53">
        <f t="shared" si="1"/>
        <v>0</v>
      </c>
      <c r="AR24" s="53">
        <f t="shared" si="1"/>
        <v>0</v>
      </c>
      <c r="AS24" s="53">
        <f t="shared" si="1"/>
        <v>0</v>
      </c>
      <c r="AT24" s="53">
        <f t="shared" si="1"/>
        <v>0</v>
      </c>
      <c r="AU24" s="53">
        <f t="shared" si="1"/>
        <v>0</v>
      </c>
      <c r="AV24" s="53">
        <f t="shared" si="1"/>
        <v>0</v>
      </c>
      <c r="AW24" s="53">
        <f t="shared" si="1"/>
        <v>0</v>
      </c>
      <c r="AX24" s="53">
        <f t="shared" si="1"/>
        <v>0</v>
      </c>
      <c r="AY24" s="53">
        <f t="shared" si="1"/>
        <v>0</v>
      </c>
      <c r="AZ24" s="53">
        <f t="shared" si="1"/>
        <v>0</v>
      </c>
      <c r="BA24" s="53">
        <f t="shared" si="1"/>
        <v>0</v>
      </c>
      <c r="BB24" s="53">
        <f t="shared" si="1"/>
        <v>0</v>
      </c>
      <c r="BC24" s="53">
        <f t="shared" si="1"/>
        <v>0</v>
      </c>
      <c r="BD24" s="53">
        <f t="shared" si="1"/>
        <v>0</v>
      </c>
    </row>
    <row r="25" spans="1:56" x14ac:dyDescent="0.3">
      <c r="A25" s="75"/>
      <c r="B25" s="14"/>
    </row>
    <row r="26" spans="1:56" x14ac:dyDescent="0.3">
      <c r="A26" s="75"/>
    </row>
    <row r="27" spans="1:56" x14ac:dyDescent="0.3">
      <c r="A27" s="117"/>
      <c r="B27" s="124" t="s">
        <v>217</v>
      </c>
      <c r="C27" s="118"/>
      <c r="D27" s="119"/>
      <c r="E27" s="119"/>
      <c r="F27" s="119"/>
      <c r="G27" s="119"/>
      <c r="H27" s="119"/>
      <c r="I27" s="119"/>
      <c r="J27" s="119"/>
      <c r="K27" s="119"/>
      <c r="L27" s="119"/>
      <c r="M27" s="119"/>
      <c r="N27" s="119"/>
      <c r="O27" s="119"/>
      <c r="P27" s="119"/>
      <c r="Q27" s="119"/>
      <c r="R27" s="119"/>
      <c r="S27" s="119"/>
      <c r="T27" s="119"/>
      <c r="U27" s="119"/>
      <c r="V27" s="119"/>
      <c r="W27" s="119"/>
      <c r="X27" s="119"/>
      <c r="Y27" s="119"/>
      <c r="Z27" s="119"/>
      <c r="AA27" s="119"/>
      <c r="AB27" s="119"/>
      <c r="AC27" s="119"/>
      <c r="AD27" s="119"/>
      <c r="AE27" s="119"/>
      <c r="AF27" s="119"/>
      <c r="AG27" s="119"/>
      <c r="AH27" s="119"/>
      <c r="AI27" s="119"/>
      <c r="AJ27" s="119"/>
      <c r="AK27" s="119"/>
      <c r="AL27" s="119"/>
      <c r="AM27" s="119"/>
      <c r="AN27" s="119"/>
      <c r="AO27" s="119"/>
      <c r="AP27" s="119"/>
      <c r="AQ27" s="119"/>
      <c r="AR27" s="119"/>
      <c r="AS27" s="119"/>
      <c r="AT27" s="119"/>
      <c r="AU27" s="119"/>
      <c r="AV27" s="119"/>
      <c r="AW27" s="119"/>
      <c r="AX27" s="119"/>
      <c r="AY27" s="119"/>
      <c r="AZ27" s="119"/>
      <c r="BA27" s="119"/>
      <c r="BB27" s="119"/>
      <c r="BC27" s="119"/>
      <c r="BD27" s="119"/>
    </row>
    <row r="28" spans="1:56" x14ac:dyDescent="0.3">
      <c r="A28" s="120"/>
      <c r="B28" s="121"/>
      <c r="C28" s="122"/>
      <c r="D28" s="123"/>
      <c r="E28" s="123"/>
      <c r="F28" s="123"/>
      <c r="G28" s="123"/>
      <c r="H28" s="123"/>
      <c r="I28" s="123"/>
      <c r="J28" s="123"/>
      <c r="K28" s="123"/>
      <c r="L28" s="123"/>
      <c r="M28" s="123"/>
      <c r="N28" s="123"/>
      <c r="O28" s="123"/>
      <c r="P28" s="123"/>
      <c r="Q28" s="123"/>
      <c r="R28" s="123"/>
      <c r="S28" s="123"/>
      <c r="T28" s="123"/>
      <c r="U28" s="123"/>
      <c r="V28" s="123"/>
      <c r="W28" s="123"/>
      <c r="X28" s="123"/>
      <c r="Y28" s="123"/>
      <c r="Z28" s="123"/>
      <c r="AA28" s="123"/>
      <c r="AB28" s="123"/>
      <c r="AC28" s="123"/>
      <c r="AD28" s="123"/>
      <c r="AE28" s="123"/>
      <c r="AF28" s="123"/>
      <c r="AG28" s="123"/>
      <c r="AH28" s="123"/>
      <c r="AI28" s="123"/>
      <c r="AJ28" s="123"/>
      <c r="AK28" s="123"/>
      <c r="AL28" s="123"/>
      <c r="AM28" s="123"/>
      <c r="AN28" s="123"/>
      <c r="AO28" s="123"/>
      <c r="AP28" s="123"/>
      <c r="AQ28" s="123"/>
      <c r="AR28" s="123"/>
      <c r="AS28" s="123"/>
      <c r="AT28" s="123"/>
      <c r="AU28" s="123"/>
      <c r="AV28" s="123"/>
      <c r="AW28" s="123"/>
      <c r="AX28" s="123"/>
      <c r="AY28" s="123"/>
      <c r="AZ28" s="123"/>
      <c r="BA28" s="123"/>
      <c r="BB28" s="123"/>
      <c r="BC28" s="123"/>
      <c r="BD28" s="123"/>
    </row>
    <row r="29" spans="1:56" ht="12.75" customHeight="1" x14ac:dyDescent="0.3">
      <c r="A29" s="174" t="s">
        <v>307</v>
      </c>
      <c r="B29" s="4" t="s">
        <v>212</v>
      </c>
      <c r="D29" s="4" t="s">
        <v>88</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row>
    <row r="30" spans="1:56" x14ac:dyDescent="0.3">
      <c r="A30" s="174"/>
      <c r="B30" s="4" t="s">
        <v>213</v>
      </c>
      <c r="D30" s="4" t="s">
        <v>90</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row>
    <row r="31" spans="1:56" ht="12.75" customHeight="1" x14ac:dyDescent="0.3">
      <c r="A31" s="174"/>
      <c r="B31" s="4" t="s">
        <v>214</v>
      </c>
      <c r="D31" s="4" t="s">
        <v>209</v>
      </c>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43"/>
      <c r="AS31" s="43"/>
      <c r="AT31" s="43"/>
      <c r="AU31" s="43"/>
      <c r="AV31" s="43"/>
      <c r="AW31" s="43"/>
      <c r="AX31" s="43"/>
      <c r="AY31" s="43"/>
      <c r="AZ31" s="43"/>
      <c r="BA31" s="43"/>
      <c r="BB31" s="43"/>
      <c r="BC31" s="43"/>
      <c r="BD31" s="43"/>
    </row>
    <row r="32" spans="1:56" x14ac:dyDescent="0.3">
      <c r="A32" s="174"/>
      <c r="B32" s="4" t="s">
        <v>215</v>
      </c>
      <c r="D32" s="4" t="s">
        <v>89</v>
      </c>
      <c r="E32" s="43"/>
      <c r="F32" s="43"/>
      <c r="G32" s="43"/>
      <c r="H32" s="43"/>
      <c r="I32" s="43"/>
      <c r="J32" s="43"/>
      <c r="K32" s="43"/>
      <c r="L32" s="43"/>
      <c r="M32" s="43"/>
      <c r="N32" s="43"/>
      <c r="O32" s="43"/>
      <c r="P32" s="43"/>
      <c r="Q32" s="43"/>
      <c r="R32" s="43"/>
      <c r="S32" s="43"/>
      <c r="T32" s="43"/>
      <c r="U32" s="43"/>
      <c r="V32" s="43"/>
      <c r="W32" s="43"/>
      <c r="X32" s="43"/>
      <c r="Y32" s="43"/>
      <c r="Z32" s="43"/>
      <c r="AA32" s="43"/>
      <c r="AB32" s="43"/>
      <c r="AC32" s="43"/>
      <c r="AD32" s="43"/>
      <c r="AE32" s="43"/>
      <c r="AF32" s="43"/>
      <c r="AG32" s="43"/>
      <c r="AH32" s="43"/>
      <c r="AI32" s="43"/>
      <c r="AJ32" s="43"/>
      <c r="AK32" s="43"/>
      <c r="AL32" s="43"/>
      <c r="AM32" s="43"/>
      <c r="AN32" s="43"/>
      <c r="AO32" s="43"/>
      <c r="AP32" s="43"/>
      <c r="AQ32" s="43"/>
      <c r="AR32" s="43"/>
      <c r="AS32" s="43"/>
      <c r="AT32" s="43"/>
      <c r="AU32" s="43"/>
      <c r="AV32" s="43"/>
      <c r="AW32" s="43"/>
      <c r="AX32" s="43"/>
      <c r="AY32" s="43"/>
      <c r="AZ32" s="43"/>
      <c r="BA32" s="43"/>
      <c r="BB32" s="43"/>
      <c r="BC32" s="43"/>
      <c r="BD32" s="43"/>
    </row>
    <row r="33" spans="1:56" ht="16.5" x14ac:dyDescent="0.3">
      <c r="A33" s="174"/>
      <c r="B33" s="4" t="s">
        <v>331</v>
      </c>
      <c r="D33" s="4" t="s">
        <v>90</v>
      </c>
      <c r="E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row>
    <row r="34" spans="1:56" ht="16.5" x14ac:dyDescent="0.3">
      <c r="A34" s="174"/>
      <c r="B34" s="4" t="s">
        <v>332</v>
      </c>
      <c r="D34" s="4" t="s">
        <v>42</v>
      </c>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5"/>
      <c r="AS34" s="35"/>
      <c r="AT34" s="35"/>
      <c r="AU34" s="35"/>
      <c r="AV34" s="35"/>
      <c r="AW34" s="35"/>
      <c r="AX34" s="35"/>
      <c r="AY34" s="35"/>
      <c r="AZ34" s="35"/>
      <c r="BA34" s="35"/>
      <c r="BB34" s="35"/>
      <c r="BC34" s="35"/>
      <c r="BD34" s="35"/>
    </row>
    <row r="35" spans="1:56" ht="16.5" x14ac:dyDescent="0.3">
      <c r="A35" s="174"/>
      <c r="B35" s="4" t="s">
        <v>333</v>
      </c>
      <c r="D35" s="4" t="s">
        <v>42</v>
      </c>
      <c r="E35" s="35"/>
      <c r="F35" s="35"/>
      <c r="G35" s="35"/>
      <c r="H35" s="35"/>
      <c r="I35" s="35"/>
      <c r="J35" s="35"/>
      <c r="K35" s="35"/>
      <c r="L35" s="35"/>
      <c r="M35" s="35"/>
      <c r="N35" s="35"/>
      <c r="O35" s="35"/>
      <c r="P35" s="35"/>
      <c r="Q35" s="35"/>
      <c r="R35" s="35"/>
      <c r="S35" s="35"/>
      <c r="T35" s="35"/>
      <c r="U35" s="35"/>
      <c r="V35" s="35"/>
      <c r="W35" s="35"/>
      <c r="X35" s="35"/>
      <c r="Y35" s="35"/>
      <c r="Z35" s="35"/>
      <c r="AA35" s="35"/>
      <c r="AB35" s="35"/>
      <c r="AC35" s="35"/>
      <c r="AD35" s="35"/>
      <c r="AE35" s="35"/>
      <c r="AF35" s="35"/>
      <c r="AG35" s="35"/>
      <c r="AH35" s="35"/>
      <c r="AI35" s="35"/>
      <c r="AJ35" s="35"/>
      <c r="AK35" s="35"/>
      <c r="AL35" s="35"/>
      <c r="AM35" s="35"/>
      <c r="AN35" s="35"/>
      <c r="AO35" s="35"/>
      <c r="AP35" s="35"/>
      <c r="AQ35" s="35"/>
      <c r="AR35" s="35"/>
      <c r="AS35" s="35"/>
      <c r="AT35" s="35"/>
      <c r="AU35" s="35"/>
      <c r="AV35" s="35"/>
      <c r="AW35" s="35"/>
      <c r="AX35" s="35"/>
      <c r="AY35" s="35"/>
      <c r="AZ35" s="35"/>
      <c r="BA35" s="35"/>
      <c r="BB35" s="35"/>
      <c r="BC35" s="35"/>
      <c r="BD35" s="35"/>
    </row>
    <row r="36" spans="1:56" x14ac:dyDescent="0.3">
      <c r="A36" s="174"/>
      <c r="B36" s="4" t="s">
        <v>216</v>
      </c>
      <c r="D36" s="4" t="s">
        <v>91</v>
      </c>
      <c r="E36" s="69"/>
      <c r="F36" s="69"/>
      <c r="G36" s="69"/>
      <c r="H36" s="69"/>
      <c r="I36" s="69"/>
      <c r="J36" s="69"/>
      <c r="K36" s="69"/>
      <c r="L36" s="69"/>
      <c r="M36" s="69"/>
      <c r="N36" s="69"/>
      <c r="O36" s="69"/>
      <c r="P36" s="69"/>
      <c r="Q36" s="69"/>
      <c r="R36" s="69"/>
      <c r="S36" s="69"/>
      <c r="T36" s="69"/>
      <c r="U36" s="69"/>
      <c r="V36" s="69"/>
      <c r="W36" s="69"/>
      <c r="X36" s="69"/>
      <c r="Y36" s="69"/>
      <c r="Z36" s="69"/>
      <c r="AA36" s="69"/>
      <c r="AB36" s="69"/>
      <c r="AC36" s="69"/>
      <c r="AD36" s="69"/>
      <c r="AE36" s="69"/>
      <c r="AF36" s="69"/>
      <c r="AG36" s="69"/>
      <c r="AH36" s="69"/>
      <c r="AI36" s="69"/>
      <c r="AJ36" s="69"/>
      <c r="AK36" s="69"/>
      <c r="AL36" s="69"/>
      <c r="AM36" s="69"/>
      <c r="AN36" s="69"/>
      <c r="AO36" s="69"/>
      <c r="AP36" s="69"/>
      <c r="AQ36" s="69"/>
      <c r="AR36" s="69"/>
      <c r="AS36" s="69"/>
      <c r="AT36" s="69"/>
      <c r="AU36" s="69"/>
      <c r="AV36" s="69"/>
      <c r="AW36" s="69"/>
      <c r="AX36" s="69"/>
      <c r="AY36" s="69"/>
      <c r="AZ36" s="69"/>
      <c r="BA36" s="69"/>
      <c r="BB36" s="69"/>
      <c r="BC36" s="69"/>
      <c r="BD36" s="69"/>
    </row>
    <row r="37" spans="1:56" x14ac:dyDescent="0.3">
      <c r="C37" s="36"/>
    </row>
    <row r="38" spans="1:56" ht="16.5" x14ac:dyDescent="0.3">
      <c r="A38" s="86"/>
      <c r="C38" s="36"/>
    </row>
    <row r="39" spans="1:56" ht="16.5" x14ac:dyDescent="0.3">
      <c r="A39" s="86">
        <v>1</v>
      </c>
      <c r="B39" s="4" t="s">
        <v>334</v>
      </c>
    </row>
    <row r="40" spans="1:56" x14ac:dyDescent="0.3">
      <c r="B40" s="130" t="s">
        <v>155</v>
      </c>
    </row>
    <row r="41" spans="1:56" x14ac:dyDescent="0.3">
      <c r="B41" s="4" t="s">
        <v>318</v>
      </c>
    </row>
    <row r="42" spans="1:56" x14ac:dyDescent="0.3">
      <c r="B42" s="4" t="s">
        <v>335</v>
      </c>
    </row>
    <row r="43" spans="1:56" ht="16.5" x14ac:dyDescent="0.3">
      <c r="A43" s="86">
        <v>2</v>
      </c>
      <c r="B43" s="70" t="s">
        <v>154</v>
      </c>
    </row>
    <row r="48" spans="1:56" x14ac:dyDescent="0.3">
      <c r="C48" s="36"/>
    </row>
    <row r="113" spans="2:2" x14ac:dyDescent="0.3">
      <c r="B113" s="4" t="s">
        <v>198</v>
      </c>
    </row>
    <row r="114" spans="2:2" x14ac:dyDescent="0.3">
      <c r="B114" s="4" t="s">
        <v>197</v>
      </c>
    </row>
    <row r="115" spans="2:2" x14ac:dyDescent="0.3">
      <c r="B115" s="4" t="s">
        <v>319</v>
      </c>
    </row>
    <row r="116" spans="2:2" x14ac:dyDescent="0.3">
      <c r="B116" s="4" t="s">
        <v>158</v>
      </c>
    </row>
    <row r="117" spans="2:2" x14ac:dyDescent="0.3">
      <c r="B117" s="4" t="s">
        <v>159</v>
      </c>
    </row>
    <row r="118" spans="2:2" x14ac:dyDescent="0.3">
      <c r="B118" s="4" t="s">
        <v>160</v>
      </c>
    </row>
    <row r="119" spans="2:2" x14ac:dyDescent="0.3">
      <c r="B119" s="4" t="s">
        <v>161</v>
      </c>
    </row>
    <row r="120" spans="2:2" x14ac:dyDescent="0.3">
      <c r="B120" s="4" t="s">
        <v>162</v>
      </c>
    </row>
    <row r="121" spans="2:2" x14ac:dyDescent="0.3">
      <c r="B121" s="4" t="s">
        <v>163</v>
      </c>
    </row>
    <row r="122" spans="2:2" x14ac:dyDescent="0.3">
      <c r="B122" s="4" t="s">
        <v>164</v>
      </c>
    </row>
    <row r="123" spans="2:2" x14ac:dyDescent="0.3">
      <c r="B123" s="4" t="s">
        <v>165</v>
      </c>
    </row>
    <row r="124" spans="2:2" x14ac:dyDescent="0.3">
      <c r="B124" s="4" t="s">
        <v>166</v>
      </c>
    </row>
    <row r="125" spans="2:2" x14ac:dyDescent="0.3">
      <c r="B125" s="4" t="s">
        <v>199</v>
      </c>
    </row>
    <row r="126" spans="2:2" x14ac:dyDescent="0.3">
      <c r="B126" s="4" t="s">
        <v>167</v>
      </c>
    </row>
    <row r="127" spans="2:2" x14ac:dyDescent="0.3">
      <c r="B127" s="4" t="s">
        <v>168</v>
      </c>
    </row>
    <row r="128" spans="2:2" x14ac:dyDescent="0.3">
      <c r="B128" s="4" t="s">
        <v>169</v>
      </c>
    </row>
    <row r="129" spans="2:2" x14ac:dyDescent="0.3">
      <c r="B129" s="4" t="s">
        <v>170</v>
      </c>
    </row>
    <row r="130" spans="2:2" x14ac:dyDescent="0.3">
      <c r="B130" s="4" t="s">
        <v>171</v>
      </c>
    </row>
    <row r="131" spans="2:2" x14ac:dyDescent="0.3">
      <c r="B131" s="4" t="s">
        <v>172</v>
      </c>
    </row>
    <row r="132" spans="2:2" x14ac:dyDescent="0.3">
      <c r="B132" s="4" t="s">
        <v>173</v>
      </c>
    </row>
    <row r="133" spans="2:2" x14ac:dyDescent="0.3">
      <c r="B133" s="4" t="s">
        <v>174</v>
      </c>
    </row>
    <row r="134" spans="2:2" x14ac:dyDescent="0.3">
      <c r="B134" s="4" t="s">
        <v>175</v>
      </c>
    </row>
    <row r="135" spans="2:2" x14ac:dyDescent="0.3">
      <c r="B135" s="4" t="s">
        <v>200</v>
      </c>
    </row>
    <row r="136" spans="2:2" x14ac:dyDescent="0.3">
      <c r="B136" s="4" t="s">
        <v>201</v>
      </c>
    </row>
    <row r="137" spans="2:2" x14ac:dyDescent="0.3">
      <c r="B137" s="4" t="s">
        <v>176</v>
      </c>
    </row>
    <row r="138" spans="2:2" x14ac:dyDescent="0.3">
      <c r="B138" s="4" t="s">
        <v>177</v>
      </c>
    </row>
    <row r="139" spans="2:2" x14ac:dyDescent="0.3">
      <c r="B139" s="4" t="s">
        <v>178</v>
      </c>
    </row>
    <row r="140" spans="2:2" x14ac:dyDescent="0.3">
      <c r="B140" s="4" t="s">
        <v>179</v>
      </c>
    </row>
    <row r="141" spans="2:2" x14ac:dyDescent="0.3">
      <c r="B141" s="4" t="s">
        <v>180</v>
      </c>
    </row>
    <row r="142" spans="2:2" x14ac:dyDescent="0.3">
      <c r="B142" s="4" t="s">
        <v>181</v>
      </c>
    </row>
    <row r="143" spans="2:2" x14ac:dyDescent="0.3">
      <c r="B143" s="4" t="s">
        <v>182</v>
      </c>
    </row>
    <row r="144" spans="2:2" x14ac:dyDescent="0.3">
      <c r="B144" s="4" t="s">
        <v>183</v>
      </c>
    </row>
    <row r="145" spans="2:2" x14ac:dyDescent="0.3">
      <c r="B145" s="4" t="s">
        <v>184</v>
      </c>
    </row>
    <row r="146" spans="2:2" x14ac:dyDescent="0.3">
      <c r="B146" s="4" t="s">
        <v>185</v>
      </c>
    </row>
    <row r="147" spans="2:2" x14ac:dyDescent="0.3">
      <c r="B147" s="4" t="s">
        <v>186</v>
      </c>
    </row>
    <row r="148" spans="2:2" x14ac:dyDescent="0.3">
      <c r="B148" s="4" t="s">
        <v>187</v>
      </c>
    </row>
    <row r="149" spans="2:2" x14ac:dyDescent="0.3">
      <c r="B149" s="4" t="s">
        <v>188</v>
      </c>
    </row>
    <row r="150" spans="2:2" x14ac:dyDescent="0.3">
      <c r="B150" s="4" t="s">
        <v>189</v>
      </c>
    </row>
    <row r="151" spans="2:2" x14ac:dyDescent="0.3">
      <c r="B151" s="4" t="s">
        <v>190</v>
      </c>
    </row>
    <row r="152" spans="2:2" x14ac:dyDescent="0.3">
      <c r="B152" s="4" t="s">
        <v>191</v>
      </c>
    </row>
    <row r="153" spans="2:2" x14ac:dyDescent="0.3">
      <c r="B153" s="4" t="s">
        <v>192</v>
      </c>
    </row>
    <row r="154" spans="2:2" x14ac:dyDescent="0.3">
      <c r="B154" s="4" t="s">
        <v>193</v>
      </c>
    </row>
    <row r="155" spans="2:2" x14ac:dyDescent="0.3">
      <c r="B155" s="4" t="s">
        <v>194</v>
      </c>
    </row>
    <row r="156" spans="2:2" x14ac:dyDescent="0.3">
      <c r="B156" s="4" t="s">
        <v>195</v>
      </c>
    </row>
    <row r="157" spans="2:2" x14ac:dyDescent="0.3">
      <c r="B157" s="4" t="s">
        <v>196</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10"/>
  <sheetViews>
    <sheetView workbookViewId="0">
      <selection activeCell="B19" sqref="B19"/>
    </sheetView>
  </sheetViews>
  <sheetFormatPr defaultRowHeight="15" x14ac:dyDescent="0.25"/>
  <cols>
    <col min="1" max="1" width="5.85546875" customWidth="1"/>
    <col min="2" max="2" width="64.85546875" customWidth="1"/>
    <col min="3" max="3" width="84" customWidth="1"/>
  </cols>
  <sheetData>
    <row r="1" spans="1:3" ht="18.75" x14ac:dyDescent="0.3">
      <c r="A1" s="1" t="s">
        <v>303</v>
      </c>
    </row>
    <row r="2" spans="1:3" x14ac:dyDescent="0.25">
      <c r="A2" t="s">
        <v>78</v>
      </c>
    </row>
    <row r="4" spans="1:3" ht="15.75" thickBot="1" x14ac:dyDescent="0.3"/>
    <row r="5" spans="1:3" ht="33" customHeight="1" x14ac:dyDescent="0.25">
      <c r="A5" s="178" t="s">
        <v>11</v>
      </c>
      <c r="B5" s="132" t="s">
        <v>164</v>
      </c>
      <c r="C5" s="133" t="s">
        <v>353</v>
      </c>
    </row>
    <row r="6" spans="1:3" x14ac:dyDescent="0.25">
      <c r="A6" s="179"/>
      <c r="B6" s="61" t="s">
        <v>198</v>
      </c>
      <c r="C6" s="134"/>
    </row>
    <row r="7" spans="1:3" x14ac:dyDescent="0.25">
      <c r="A7" s="179"/>
      <c r="B7" s="61" t="s">
        <v>198</v>
      </c>
      <c r="C7" s="135"/>
    </row>
    <row r="8" spans="1:3" x14ac:dyDescent="0.25">
      <c r="A8" s="179"/>
      <c r="B8" s="61" t="s">
        <v>198</v>
      </c>
      <c r="C8" s="134"/>
    </row>
    <row r="9" spans="1:3" x14ac:dyDescent="0.25">
      <c r="A9" s="179"/>
      <c r="B9" s="61" t="s">
        <v>198</v>
      </c>
      <c r="C9" s="134"/>
    </row>
    <row r="10" spans="1:3" ht="15.75" thickBot="1" x14ac:dyDescent="0.3">
      <c r="A10" s="180"/>
      <c r="B10" s="125" t="s">
        <v>197</v>
      </c>
      <c r="C10" s="136"/>
    </row>
  </sheetData>
  <mergeCells count="1">
    <mergeCell ref="A5:A10"/>
  </mergeCells>
  <dataValidations count="2">
    <dataValidation type="list" allowBlank="1" showInputMessage="1" showErrorMessage="1" sqref="B5">
      <formula1>$B$108:$B$152</formula1>
    </dataValidation>
    <dataValidation type="list" allowBlank="1" showInputMessage="1" showErrorMessage="1" sqref="B6:B10">
      <formula1>$B$108:$B$154</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topLeftCell="A7" zoomScale="80" zoomScaleNormal="80" zoomScaleSheetLayoutView="75" workbookViewId="0">
      <selection activeCell="A65" sqref="A65:B76"/>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ht="15" customHeight="1" x14ac:dyDescent="0.3">
      <c r="A1" s="2"/>
      <c r="B1" s="3" t="s">
        <v>302</v>
      </c>
      <c r="C1" s="3" t="s">
        <v>342</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85</v>
      </c>
      <c r="C3" s="47"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0"/>
      <c r="AR3" s="80"/>
      <c r="AS3" s="80"/>
      <c r="AT3" s="80"/>
      <c r="AU3" s="80"/>
      <c r="AV3" s="80"/>
      <c r="AW3" s="80"/>
      <c r="AX3" s="22"/>
      <c r="AY3" s="22"/>
      <c r="AZ3" s="22"/>
      <c r="BA3" s="22"/>
      <c r="BB3" s="22"/>
      <c r="BC3" s="22"/>
      <c r="BD3" s="22"/>
    </row>
    <row r="4" spans="1:56" x14ac:dyDescent="0.3">
      <c r="B4" s="48">
        <v>16</v>
      </c>
      <c r="C4" s="44">
        <f>INDEX($E$81:$BD$81,1,$C$9+$B4-1)</f>
        <v>-0.1201632806486865</v>
      </c>
      <c r="D4" s="9"/>
      <c r="E4" s="9"/>
      <c r="F4" s="87"/>
      <c r="G4" s="9"/>
      <c r="I4" s="40"/>
      <c r="AQ4" s="22"/>
      <c r="AR4" s="22"/>
      <c r="AS4" s="22"/>
      <c r="AT4" s="22"/>
      <c r="AU4" s="22"/>
      <c r="AV4" s="22"/>
      <c r="AW4" s="22"/>
      <c r="AX4" s="22"/>
      <c r="AY4" s="22"/>
      <c r="AZ4" s="22"/>
      <c r="BA4" s="22"/>
      <c r="BB4" s="22"/>
      <c r="BC4" s="22"/>
      <c r="BD4" s="22"/>
    </row>
    <row r="5" spans="1:56" x14ac:dyDescent="0.3">
      <c r="B5" s="48">
        <v>24</v>
      </c>
      <c r="C5" s="44">
        <f>INDEX($E$81:$BD$81,1,$C$9+$B5-1)</f>
        <v>-0.28799604290762226</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-0.45338196440257428</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-0.80041533641366802</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4" t="s">
        <v>83</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5" t="s">
        <v>11</v>
      </c>
      <c r="B13" s="61" t="s">
        <v>164</v>
      </c>
      <c r="C13" s="60"/>
      <c r="D13" s="61" t="s">
        <v>40</v>
      </c>
      <c r="E13" s="62">
        <f>'Baseline scenario'!E7</f>
        <v>-0.8</v>
      </c>
      <c r="F13" s="62">
        <f>'Baseline scenario'!F7</f>
        <v>-0.8</v>
      </c>
      <c r="G13" s="62"/>
      <c r="H13" s="62"/>
      <c r="I13" s="62"/>
      <c r="J13" s="62"/>
      <c r="K13" s="62"/>
      <c r="L13" s="62"/>
      <c r="M13" s="62">
        <f>E13</f>
        <v>-0.8</v>
      </c>
      <c r="N13" s="62">
        <f>F13</f>
        <v>-0.8</v>
      </c>
      <c r="O13" s="62"/>
      <c r="P13" s="62"/>
      <c r="Q13" s="62"/>
      <c r="R13" s="62"/>
      <c r="S13" s="62"/>
      <c r="T13" s="62"/>
      <c r="U13" s="62">
        <f>M13</f>
        <v>-0.8</v>
      </c>
      <c r="V13" s="62">
        <f>N13</f>
        <v>-0.8</v>
      </c>
      <c r="W13" s="62"/>
      <c r="X13" s="62"/>
      <c r="Y13" s="62">
        <f>O13</f>
        <v>0</v>
      </c>
      <c r="Z13" s="62">
        <f>P13</f>
        <v>0</v>
      </c>
      <c r="AA13" s="62">
        <f>S13</f>
        <v>0</v>
      </c>
      <c r="AB13" s="62">
        <f>T13</f>
        <v>0</v>
      </c>
      <c r="AC13" s="62">
        <f>U13</f>
        <v>-0.8</v>
      </c>
      <c r="AD13" s="62">
        <f>V13</f>
        <v>-0.8</v>
      </c>
      <c r="AE13" s="62"/>
      <c r="AF13" s="62"/>
      <c r="AG13" s="62"/>
      <c r="AH13" s="62"/>
      <c r="AI13" s="62">
        <f>Y13</f>
        <v>0</v>
      </c>
      <c r="AJ13" s="62">
        <f>Z13</f>
        <v>0</v>
      </c>
      <c r="AK13" s="62">
        <f>AC13</f>
        <v>-0.8</v>
      </c>
      <c r="AL13" s="62">
        <f>AD13</f>
        <v>-0.8</v>
      </c>
      <c r="AM13" s="62"/>
      <c r="AN13" s="62"/>
      <c r="AO13" s="62"/>
      <c r="AP13" s="62"/>
      <c r="AQ13" s="62"/>
      <c r="AR13" s="62"/>
      <c r="AS13" s="62">
        <f>AK13</f>
        <v>-0.8</v>
      </c>
      <c r="AT13" s="62">
        <f>AL13</f>
        <v>-0.8</v>
      </c>
      <c r="AU13" s="62"/>
      <c r="AV13" s="62"/>
      <c r="AW13" s="62"/>
      <c r="AX13" s="61"/>
      <c r="AY13" s="61"/>
      <c r="AZ13" s="61"/>
      <c r="BA13" s="61"/>
      <c r="BB13" s="61"/>
      <c r="BC13" s="61"/>
      <c r="BD13" s="61"/>
    </row>
    <row r="14" spans="1:56" x14ac:dyDescent="0.3">
      <c r="A14" s="176"/>
      <c r="B14" s="61" t="s">
        <v>198</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6"/>
      <c r="B15" s="61" t="s">
        <v>198</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6"/>
      <c r="B16" s="61" t="s">
        <v>198</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6"/>
      <c r="B17" s="61" t="s">
        <v>198</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7"/>
      <c r="B18" s="125" t="s">
        <v>197</v>
      </c>
      <c r="C18" s="131"/>
      <c r="D18" s="126" t="s">
        <v>40</v>
      </c>
      <c r="E18" s="59">
        <f>SUM(E13:E17)</f>
        <v>-0.8</v>
      </c>
      <c r="F18" s="59">
        <f>SUM(F13:F17)</f>
        <v>-0.8</v>
      </c>
      <c r="G18" s="59">
        <f t="shared" ref="G18:AW18" si="0">SUM(G13:G17)</f>
        <v>0</v>
      </c>
      <c r="H18" s="59">
        <f t="shared" si="0"/>
        <v>0</v>
      </c>
      <c r="I18" s="59">
        <f t="shared" si="0"/>
        <v>0</v>
      </c>
      <c r="J18" s="59">
        <f t="shared" si="0"/>
        <v>0</v>
      </c>
      <c r="K18" s="59">
        <f>SUM(K13:K17)</f>
        <v>0</v>
      </c>
      <c r="L18" s="59">
        <f>SUM(L13:L17)</f>
        <v>0</v>
      </c>
      <c r="M18" s="59">
        <f t="shared" si="0"/>
        <v>-0.8</v>
      </c>
      <c r="N18" s="59">
        <f t="shared" si="0"/>
        <v>-0.8</v>
      </c>
      <c r="O18" s="59">
        <f t="shared" si="0"/>
        <v>0</v>
      </c>
      <c r="P18" s="59">
        <f t="shared" si="0"/>
        <v>0</v>
      </c>
      <c r="Q18" s="59">
        <f t="shared" si="0"/>
        <v>0</v>
      </c>
      <c r="R18" s="59">
        <f t="shared" si="0"/>
        <v>0</v>
      </c>
      <c r="S18" s="59">
        <f t="shared" si="0"/>
        <v>0</v>
      </c>
      <c r="T18" s="59">
        <f t="shared" si="0"/>
        <v>0</v>
      </c>
      <c r="U18" s="59">
        <f t="shared" si="0"/>
        <v>-0.8</v>
      </c>
      <c r="V18" s="59">
        <f t="shared" si="0"/>
        <v>-0.8</v>
      </c>
      <c r="W18" s="59">
        <f t="shared" si="0"/>
        <v>0</v>
      </c>
      <c r="X18" s="59">
        <f t="shared" si="0"/>
        <v>0</v>
      </c>
      <c r="Y18" s="59">
        <f t="shared" si="0"/>
        <v>0</v>
      </c>
      <c r="Z18" s="59">
        <f t="shared" si="0"/>
        <v>0</v>
      </c>
      <c r="AA18" s="59">
        <f t="shared" si="0"/>
        <v>0</v>
      </c>
      <c r="AB18" s="59">
        <f t="shared" si="0"/>
        <v>0</v>
      </c>
      <c r="AC18" s="59">
        <f t="shared" si="0"/>
        <v>-0.8</v>
      </c>
      <c r="AD18" s="59">
        <f t="shared" si="0"/>
        <v>-0.8</v>
      </c>
      <c r="AE18" s="59">
        <f t="shared" si="0"/>
        <v>0</v>
      </c>
      <c r="AF18" s="59">
        <f t="shared" si="0"/>
        <v>0</v>
      </c>
      <c r="AG18" s="59">
        <f t="shared" si="0"/>
        <v>0</v>
      </c>
      <c r="AH18" s="59">
        <f t="shared" si="0"/>
        <v>0</v>
      </c>
      <c r="AI18" s="59">
        <f t="shared" si="0"/>
        <v>0</v>
      </c>
      <c r="AJ18" s="59">
        <f t="shared" si="0"/>
        <v>0</v>
      </c>
      <c r="AK18" s="59">
        <f t="shared" si="0"/>
        <v>-0.8</v>
      </c>
      <c r="AL18" s="59">
        <f t="shared" si="0"/>
        <v>-0.8</v>
      </c>
      <c r="AM18" s="59">
        <f t="shared" si="0"/>
        <v>0</v>
      </c>
      <c r="AN18" s="59">
        <f t="shared" si="0"/>
        <v>0</v>
      </c>
      <c r="AO18" s="59">
        <f t="shared" si="0"/>
        <v>0</v>
      </c>
      <c r="AP18" s="59">
        <f t="shared" si="0"/>
        <v>0</v>
      </c>
      <c r="AQ18" s="59">
        <f t="shared" si="0"/>
        <v>0</v>
      </c>
      <c r="AR18" s="59">
        <f t="shared" si="0"/>
        <v>0</v>
      </c>
      <c r="AS18" s="59">
        <f t="shared" si="0"/>
        <v>-0.8</v>
      </c>
      <c r="AT18" s="59">
        <f t="shared" si="0"/>
        <v>-0.8</v>
      </c>
      <c r="AU18" s="59">
        <f t="shared" si="0"/>
        <v>0</v>
      </c>
      <c r="AV18" s="59">
        <f t="shared" si="0"/>
        <v>0</v>
      </c>
      <c r="AW18" s="59">
        <f t="shared" si="0"/>
        <v>0</v>
      </c>
      <c r="AX18" s="61"/>
      <c r="AY18" s="61"/>
      <c r="AZ18" s="61"/>
      <c r="BA18" s="61"/>
      <c r="BB18" s="61"/>
      <c r="BC18" s="61"/>
      <c r="BD18" s="61"/>
    </row>
    <row r="19" spans="1:56" x14ac:dyDescent="0.3">
      <c r="A19" s="181" t="s">
        <v>301</v>
      </c>
      <c r="B19" s="61" t="s">
        <v>164</v>
      </c>
      <c r="C19" s="8"/>
      <c r="D19" s="9" t="s">
        <v>40</v>
      </c>
      <c r="E19" s="33">
        <f>-'Baseline scenario'!E7</f>
        <v>0.8</v>
      </c>
      <c r="F19" s="33">
        <f>-'Baseline scenario'!F7</f>
        <v>0.8</v>
      </c>
      <c r="G19" s="33">
        <f>-'Baseline scenario'!G7</f>
        <v>0</v>
      </c>
      <c r="H19" s="33">
        <f>-'Baseline scenario'!H7</f>
        <v>0</v>
      </c>
      <c r="I19" s="33">
        <f>-'Baseline scenario'!I7</f>
        <v>0</v>
      </c>
      <c r="J19" s="33">
        <f>-'Baseline scenario'!J7</f>
        <v>0</v>
      </c>
      <c r="K19" s="33">
        <f>-'Baseline scenario'!K7</f>
        <v>0</v>
      </c>
      <c r="L19" s="33">
        <f>-'Baseline scenario'!L7</f>
        <v>0</v>
      </c>
      <c r="M19" s="33">
        <f>-'Baseline scenario'!M7</f>
        <v>0</v>
      </c>
      <c r="N19" s="33">
        <f>-'Baseline scenario'!N7</f>
        <v>0</v>
      </c>
      <c r="O19" s="33">
        <f>-'Baseline scenario'!O7</f>
        <v>0.8</v>
      </c>
      <c r="P19" s="33">
        <f>-'Baseline scenario'!P7</f>
        <v>0.8</v>
      </c>
      <c r="Q19" s="33">
        <f>-'Baseline scenario'!Q7</f>
        <v>0</v>
      </c>
      <c r="R19" s="33">
        <f>-'Baseline scenario'!R7</f>
        <v>0</v>
      </c>
      <c r="S19" s="33">
        <f>-'Baseline scenario'!S7</f>
        <v>0</v>
      </c>
      <c r="T19" s="33">
        <f>-'Baseline scenario'!T7</f>
        <v>0</v>
      </c>
      <c r="U19" s="33">
        <f>-'Baseline scenario'!U7</f>
        <v>0</v>
      </c>
      <c r="V19" s="33">
        <f>-'Baseline scenario'!V7</f>
        <v>0</v>
      </c>
      <c r="W19" s="33">
        <f>-'Baseline scenario'!W7</f>
        <v>0</v>
      </c>
      <c r="X19" s="33">
        <f>-'Baseline scenario'!X7</f>
        <v>0</v>
      </c>
      <c r="Y19" s="33">
        <f>-'Baseline scenario'!Y7</f>
        <v>0.8</v>
      </c>
      <c r="Z19" s="33">
        <f>-'Baseline scenario'!Z7</f>
        <v>0.8</v>
      </c>
      <c r="AA19" s="33">
        <f>-'Baseline scenario'!AA7</f>
        <v>0</v>
      </c>
      <c r="AB19" s="33">
        <f>-'Baseline scenario'!AB7</f>
        <v>0</v>
      </c>
      <c r="AC19" s="33">
        <f>-'Baseline scenario'!AC7</f>
        <v>0</v>
      </c>
      <c r="AD19" s="33">
        <f>-'Baseline scenario'!AD7</f>
        <v>0</v>
      </c>
      <c r="AE19" s="33">
        <f>-'Baseline scenario'!AE7</f>
        <v>0</v>
      </c>
      <c r="AF19" s="33">
        <f>-'Baseline scenario'!AF7</f>
        <v>0</v>
      </c>
      <c r="AG19" s="33">
        <f>-'Baseline scenario'!AG7</f>
        <v>0</v>
      </c>
      <c r="AH19" s="33">
        <f>-'Baseline scenario'!AH7</f>
        <v>0</v>
      </c>
      <c r="AI19" s="33">
        <f>-'Baseline scenario'!AI7</f>
        <v>0.8</v>
      </c>
      <c r="AJ19" s="33">
        <f>-'Baseline scenario'!AJ7</f>
        <v>0.8</v>
      </c>
      <c r="AK19" s="33">
        <f>-'Baseline scenario'!AK7</f>
        <v>0</v>
      </c>
      <c r="AL19" s="33">
        <f>-'Baseline scenario'!AL7</f>
        <v>0</v>
      </c>
      <c r="AM19" s="33">
        <f>-'Baseline scenario'!AM7</f>
        <v>0</v>
      </c>
      <c r="AN19" s="33">
        <f>-'Baseline scenario'!AN7</f>
        <v>0</v>
      </c>
      <c r="AO19" s="33">
        <f>-'Baseline scenario'!AO7</f>
        <v>0</v>
      </c>
      <c r="AP19" s="33">
        <f>-'Baseline scenario'!AP7</f>
        <v>0</v>
      </c>
      <c r="AQ19" s="33">
        <f>-'Baseline scenario'!AQ7</f>
        <v>0</v>
      </c>
      <c r="AR19" s="33">
        <f>-'Baseline scenario'!AR7</f>
        <v>0</v>
      </c>
      <c r="AS19" s="33">
        <f>-'Baseline scenario'!AS7</f>
        <v>0.8</v>
      </c>
      <c r="AT19" s="33">
        <f>-'Baseline scenario'!AT7</f>
        <v>0.8</v>
      </c>
      <c r="AU19" s="33">
        <f>-'Baseline scenario'!AU7</f>
        <v>0</v>
      </c>
      <c r="AV19" s="33">
        <f>-'Baseline scenario'!AV7</f>
        <v>0</v>
      </c>
      <c r="AW19" s="33">
        <f>-'Baseline scenario'!AW7</f>
        <v>0</v>
      </c>
      <c r="AX19" s="33"/>
      <c r="AY19" s="33"/>
      <c r="AZ19" s="33"/>
      <c r="BA19" s="33"/>
      <c r="BB19" s="33"/>
      <c r="BC19" s="33"/>
      <c r="BD19" s="33"/>
    </row>
    <row r="20" spans="1:56" x14ac:dyDescent="0.3">
      <c r="A20" s="181"/>
      <c r="B20" s="61" t="s">
        <v>198</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1"/>
      <c r="B21" s="61" t="s">
        <v>198</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1"/>
      <c r="B22" s="61" t="s">
        <v>198</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1"/>
      <c r="B23" s="61" t="s">
        <v>198</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1"/>
      <c r="B24" s="61" t="s">
        <v>198</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2"/>
      <c r="B25" s="61" t="s">
        <v>320</v>
      </c>
      <c r="C25" s="8"/>
      <c r="D25" s="9" t="s">
        <v>40</v>
      </c>
      <c r="E25" s="68">
        <f>SUM(E19:E24)</f>
        <v>0.8</v>
      </c>
      <c r="F25" s="68">
        <f t="shared" ref="F25:BD25" si="1">SUM(F19:F24)</f>
        <v>0.8</v>
      </c>
      <c r="G25" s="68">
        <f t="shared" si="1"/>
        <v>0</v>
      </c>
      <c r="H25" s="68">
        <f t="shared" si="1"/>
        <v>0</v>
      </c>
      <c r="I25" s="68">
        <f t="shared" si="1"/>
        <v>0</v>
      </c>
      <c r="J25" s="68">
        <f t="shared" si="1"/>
        <v>0</v>
      </c>
      <c r="K25" s="68">
        <f t="shared" si="1"/>
        <v>0</v>
      </c>
      <c r="L25" s="68">
        <f t="shared" si="1"/>
        <v>0</v>
      </c>
      <c r="M25" s="68">
        <f t="shared" si="1"/>
        <v>0</v>
      </c>
      <c r="N25" s="68">
        <f t="shared" si="1"/>
        <v>0</v>
      </c>
      <c r="O25" s="68">
        <f t="shared" si="1"/>
        <v>0.8</v>
      </c>
      <c r="P25" s="68">
        <f t="shared" si="1"/>
        <v>0.8</v>
      </c>
      <c r="Q25" s="68">
        <f t="shared" si="1"/>
        <v>0</v>
      </c>
      <c r="R25" s="68">
        <f t="shared" si="1"/>
        <v>0</v>
      </c>
      <c r="S25" s="68">
        <f t="shared" si="1"/>
        <v>0</v>
      </c>
      <c r="T25" s="68">
        <f t="shared" si="1"/>
        <v>0</v>
      </c>
      <c r="U25" s="68">
        <f t="shared" si="1"/>
        <v>0</v>
      </c>
      <c r="V25" s="68">
        <f t="shared" si="1"/>
        <v>0</v>
      </c>
      <c r="W25" s="68">
        <f t="shared" si="1"/>
        <v>0</v>
      </c>
      <c r="X25" s="68">
        <f t="shared" si="1"/>
        <v>0</v>
      </c>
      <c r="Y25" s="68">
        <f t="shared" si="1"/>
        <v>0.8</v>
      </c>
      <c r="Z25" s="68">
        <f t="shared" si="1"/>
        <v>0.8</v>
      </c>
      <c r="AA25" s="68">
        <f t="shared" si="1"/>
        <v>0</v>
      </c>
      <c r="AB25" s="68">
        <f t="shared" si="1"/>
        <v>0</v>
      </c>
      <c r="AC25" s="68">
        <f t="shared" si="1"/>
        <v>0</v>
      </c>
      <c r="AD25" s="68">
        <f t="shared" si="1"/>
        <v>0</v>
      </c>
      <c r="AE25" s="68">
        <f t="shared" si="1"/>
        <v>0</v>
      </c>
      <c r="AF25" s="68">
        <f t="shared" si="1"/>
        <v>0</v>
      </c>
      <c r="AG25" s="68">
        <f t="shared" si="1"/>
        <v>0</v>
      </c>
      <c r="AH25" s="68">
        <f t="shared" si="1"/>
        <v>0</v>
      </c>
      <c r="AI25" s="68">
        <f t="shared" si="1"/>
        <v>0.8</v>
      </c>
      <c r="AJ25" s="68">
        <f t="shared" si="1"/>
        <v>0.8</v>
      </c>
      <c r="AK25" s="68">
        <f t="shared" si="1"/>
        <v>0</v>
      </c>
      <c r="AL25" s="68">
        <f t="shared" si="1"/>
        <v>0</v>
      </c>
      <c r="AM25" s="68">
        <f t="shared" si="1"/>
        <v>0</v>
      </c>
      <c r="AN25" s="68">
        <f t="shared" si="1"/>
        <v>0</v>
      </c>
      <c r="AO25" s="68">
        <f t="shared" si="1"/>
        <v>0</v>
      </c>
      <c r="AP25" s="68">
        <f t="shared" si="1"/>
        <v>0</v>
      </c>
      <c r="AQ25" s="68">
        <f t="shared" si="1"/>
        <v>0</v>
      </c>
      <c r="AR25" s="68">
        <f t="shared" si="1"/>
        <v>0</v>
      </c>
      <c r="AS25" s="68">
        <f t="shared" si="1"/>
        <v>0.8</v>
      </c>
      <c r="AT25" s="68">
        <f t="shared" si="1"/>
        <v>0.8</v>
      </c>
      <c r="AU25" s="68">
        <f t="shared" si="1"/>
        <v>0</v>
      </c>
      <c r="AV25" s="68">
        <f t="shared" si="1"/>
        <v>0</v>
      </c>
      <c r="AW25" s="68">
        <f t="shared" si="1"/>
        <v>0</v>
      </c>
      <c r="AX25" s="68">
        <f t="shared" si="1"/>
        <v>0</v>
      </c>
      <c r="AY25" s="68">
        <f t="shared" si="1"/>
        <v>0</v>
      </c>
      <c r="AZ25" s="68">
        <f t="shared" si="1"/>
        <v>0</v>
      </c>
      <c r="BA25" s="68">
        <f t="shared" si="1"/>
        <v>0</v>
      </c>
      <c r="BB25" s="68">
        <f t="shared" si="1"/>
        <v>0</v>
      </c>
      <c r="BC25" s="68">
        <f t="shared" si="1"/>
        <v>0</v>
      </c>
      <c r="BD25" s="68">
        <f t="shared" si="1"/>
        <v>0</v>
      </c>
    </row>
    <row r="26" spans="1:56" ht="15.75" thickBot="1" x14ac:dyDescent="0.35">
      <c r="A26" s="115"/>
      <c r="B26" s="57" t="s">
        <v>96</v>
      </c>
      <c r="C26" s="58" t="s">
        <v>94</v>
      </c>
      <c r="D26" s="57" t="s">
        <v>40</v>
      </c>
      <c r="E26" s="59">
        <f>E18+E25</f>
        <v>0</v>
      </c>
      <c r="F26" s="59">
        <f t="shared" ref="F26:BD26" si="2">F18+F25</f>
        <v>0</v>
      </c>
      <c r="G26" s="59">
        <f t="shared" si="2"/>
        <v>0</v>
      </c>
      <c r="H26" s="59">
        <f t="shared" si="2"/>
        <v>0</v>
      </c>
      <c r="I26" s="59">
        <f t="shared" si="2"/>
        <v>0</v>
      </c>
      <c r="J26" s="59">
        <f t="shared" si="2"/>
        <v>0</v>
      </c>
      <c r="K26" s="59">
        <f t="shared" si="2"/>
        <v>0</v>
      </c>
      <c r="L26" s="59">
        <f t="shared" si="2"/>
        <v>0</v>
      </c>
      <c r="M26" s="59">
        <f t="shared" si="2"/>
        <v>-0.8</v>
      </c>
      <c r="N26" s="59">
        <f t="shared" si="2"/>
        <v>-0.8</v>
      </c>
      <c r="O26" s="59">
        <f t="shared" si="2"/>
        <v>0.8</v>
      </c>
      <c r="P26" s="59">
        <f t="shared" si="2"/>
        <v>0.8</v>
      </c>
      <c r="Q26" s="59">
        <f t="shared" si="2"/>
        <v>0</v>
      </c>
      <c r="R26" s="59">
        <f t="shared" si="2"/>
        <v>0</v>
      </c>
      <c r="S26" s="59">
        <f t="shared" si="2"/>
        <v>0</v>
      </c>
      <c r="T26" s="59">
        <f t="shared" si="2"/>
        <v>0</v>
      </c>
      <c r="U26" s="59">
        <f t="shared" si="2"/>
        <v>-0.8</v>
      </c>
      <c r="V26" s="59">
        <f t="shared" si="2"/>
        <v>-0.8</v>
      </c>
      <c r="W26" s="59">
        <f t="shared" si="2"/>
        <v>0</v>
      </c>
      <c r="X26" s="59">
        <f t="shared" si="2"/>
        <v>0</v>
      </c>
      <c r="Y26" s="59">
        <f t="shared" si="2"/>
        <v>0.8</v>
      </c>
      <c r="Z26" s="59">
        <f t="shared" si="2"/>
        <v>0.8</v>
      </c>
      <c r="AA26" s="59">
        <f t="shared" si="2"/>
        <v>0</v>
      </c>
      <c r="AB26" s="59">
        <f t="shared" si="2"/>
        <v>0</v>
      </c>
      <c r="AC26" s="59">
        <f t="shared" si="2"/>
        <v>-0.8</v>
      </c>
      <c r="AD26" s="59">
        <f t="shared" si="2"/>
        <v>-0.8</v>
      </c>
      <c r="AE26" s="59">
        <f t="shared" si="2"/>
        <v>0</v>
      </c>
      <c r="AF26" s="59">
        <f t="shared" si="2"/>
        <v>0</v>
      </c>
      <c r="AG26" s="59">
        <f t="shared" si="2"/>
        <v>0</v>
      </c>
      <c r="AH26" s="59">
        <f t="shared" si="2"/>
        <v>0</v>
      </c>
      <c r="AI26" s="59">
        <f t="shared" si="2"/>
        <v>0.8</v>
      </c>
      <c r="AJ26" s="59">
        <f t="shared" si="2"/>
        <v>0.8</v>
      </c>
      <c r="AK26" s="59">
        <f t="shared" si="2"/>
        <v>-0.8</v>
      </c>
      <c r="AL26" s="59">
        <f t="shared" si="2"/>
        <v>-0.8</v>
      </c>
      <c r="AM26" s="59">
        <f t="shared" si="2"/>
        <v>0</v>
      </c>
      <c r="AN26" s="59">
        <f t="shared" si="2"/>
        <v>0</v>
      </c>
      <c r="AO26" s="59">
        <f t="shared" si="2"/>
        <v>0</v>
      </c>
      <c r="AP26" s="59">
        <f t="shared" si="2"/>
        <v>0</v>
      </c>
      <c r="AQ26" s="59">
        <f t="shared" si="2"/>
        <v>0</v>
      </c>
      <c r="AR26" s="59">
        <f t="shared" si="2"/>
        <v>0</v>
      </c>
      <c r="AS26" s="59">
        <f t="shared" si="2"/>
        <v>0</v>
      </c>
      <c r="AT26" s="59">
        <f t="shared" si="2"/>
        <v>0</v>
      </c>
      <c r="AU26" s="59">
        <f t="shared" si="2"/>
        <v>0</v>
      </c>
      <c r="AV26" s="59">
        <f t="shared" si="2"/>
        <v>0</v>
      </c>
      <c r="AW26" s="59">
        <f t="shared" si="2"/>
        <v>0</v>
      </c>
      <c r="AX26" s="59">
        <f t="shared" si="2"/>
        <v>0</v>
      </c>
      <c r="AY26" s="59">
        <f t="shared" si="2"/>
        <v>0</v>
      </c>
      <c r="AZ26" s="59">
        <f t="shared" si="2"/>
        <v>0</v>
      </c>
      <c r="BA26" s="59">
        <f t="shared" si="2"/>
        <v>0</v>
      </c>
      <c r="BB26" s="59">
        <f t="shared" si="2"/>
        <v>0</v>
      </c>
      <c r="BC26" s="59">
        <f t="shared" si="2"/>
        <v>0</v>
      </c>
      <c r="BD26" s="59">
        <f t="shared" si="2"/>
        <v>0</v>
      </c>
    </row>
    <row r="27" spans="1:56" x14ac:dyDescent="0.3">
      <c r="A27" s="116"/>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6"/>
      <c r="B28" s="9" t="s">
        <v>12</v>
      </c>
      <c r="C28" s="9" t="s">
        <v>43</v>
      </c>
      <c r="D28" s="9" t="s">
        <v>40</v>
      </c>
      <c r="E28" s="34">
        <f>E26*E27</f>
        <v>0</v>
      </c>
      <c r="F28" s="34">
        <f t="shared" ref="F28:AW28" si="4">F26*F27</f>
        <v>0</v>
      </c>
      <c r="G28" s="34">
        <f t="shared" si="4"/>
        <v>0</v>
      </c>
      <c r="H28" s="34">
        <f t="shared" si="4"/>
        <v>0</v>
      </c>
      <c r="I28" s="34">
        <f t="shared" si="4"/>
        <v>0</v>
      </c>
      <c r="J28" s="34">
        <f t="shared" si="4"/>
        <v>0</v>
      </c>
      <c r="K28" s="34">
        <f t="shared" si="4"/>
        <v>0</v>
      </c>
      <c r="L28" s="34">
        <f t="shared" si="4"/>
        <v>0</v>
      </c>
      <c r="M28" s="34">
        <f t="shared" si="4"/>
        <v>-0.64000000000000012</v>
      </c>
      <c r="N28" s="34">
        <f t="shared" si="4"/>
        <v>-0.64000000000000012</v>
      </c>
      <c r="O28" s="34">
        <f t="shared" si="4"/>
        <v>0.64000000000000012</v>
      </c>
      <c r="P28" s="34">
        <f t="shared" si="4"/>
        <v>0.64000000000000012</v>
      </c>
      <c r="Q28" s="34">
        <f t="shared" si="4"/>
        <v>0</v>
      </c>
      <c r="R28" s="34">
        <f t="shared" si="4"/>
        <v>0</v>
      </c>
      <c r="S28" s="34">
        <f t="shared" si="4"/>
        <v>0</v>
      </c>
      <c r="T28" s="34">
        <f t="shared" si="4"/>
        <v>0</v>
      </c>
      <c r="U28" s="34">
        <f t="shared" si="4"/>
        <v>-0.64000000000000012</v>
      </c>
      <c r="V28" s="34">
        <f t="shared" si="4"/>
        <v>-0.64000000000000012</v>
      </c>
      <c r="W28" s="34">
        <f t="shared" si="4"/>
        <v>0</v>
      </c>
      <c r="X28" s="34">
        <f t="shared" si="4"/>
        <v>0</v>
      </c>
      <c r="Y28" s="34">
        <f t="shared" si="4"/>
        <v>0.64000000000000012</v>
      </c>
      <c r="Z28" s="34">
        <f t="shared" si="4"/>
        <v>0.64000000000000012</v>
      </c>
      <c r="AA28" s="34">
        <f t="shared" si="4"/>
        <v>0</v>
      </c>
      <c r="AB28" s="34">
        <f t="shared" si="4"/>
        <v>0</v>
      </c>
      <c r="AC28" s="34">
        <f t="shared" si="4"/>
        <v>-0.64000000000000012</v>
      </c>
      <c r="AD28" s="34">
        <f t="shared" si="4"/>
        <v>-0.64000000000000012</v>
      </c>
      <c r="AE28" s="34">
        <f t="shared" si="4"/>
        <v>0</v>
      </c>
      <c r="AF28" s="34">
        <f t="shared" si="4"/>
        <v>0</v>
      </c>
      <c r="AG28" s="34">
        <f t="shared" si="4"/>
        <v>0</v>
      </c>
      <c r="AH28" s="34">
        <f t="shared" si="4"/>
        <v>0</v>
      </c>
      <c r="AI28" s="34">
        <f t="shared" si="4"/>
        <v>0.64000000000000012</v>
      </c>
      <c r="AJ28" s="34">
        <f t="shared" si="4"/>
        <v>0.64000000000000012</v>
      </c>
      <c r="AK28" s="34">
        <f t="shared" si="4"/>
        <v>-0.64000000000000012</v>
      </c>
      <c r="AL28" s="34">
        <f t="shared" si="4"/>
        <v>-0.64000000000000012</v>
      </c>
      <c r="AM28" s="34">
        <f t="shared" si="4"/>
        <v>0</v>
      </c>
      <c r="AN28" s="34">
        <f t="shared" si="4"/>
        <v>0</v>
      </c>
      <c r="AO28" s="34">
        <f t="shared" si="4"/>
        <v>0</v>
      </c>
      <c r="AP28" s="34">
        <f t="shared" si="4"/>
        <v>0</v>
      </c>
      <c r="AQ28" s="34">
        <f t="shared" si="4"/>
        <v>0</v>
      </c>
      <c r="AR28" s="34">
        <f t="shared" si="4"/>
        <v>0</v>
      </c>
      <c r="AS28" s="34">
        <f t="shared" si="4"/>
        <v>0</v>
      </c>
      <c r="AT28" s="34">
        <f t="shared" si="4"/>
        <v>0</v>
      </c>
      <c r="AU28" s="34">
        <f t="shared" si="4"/>
        <v>0</v>
      </c>
      <c r="AV28" s="34">
        <f t="shared" si="4"/>
        <v>0</v>
      </c>
      <c r="AW28" s="34">
        <f t="shared" si="4"/>
        <v>0</v>
      </c>
      <c r="AX28" s="34"/>
      <c r="AY28" s="34"/>
      <c r="AZ28" s="34"/>
      <c r="BA28" s="34"/>
      <c r="BB28" s="34"/>
      <c r="BC28" s="34"/>
      <c r="BD28" s="34"/>
    </row>
    <row r="29" spans="1:56" x14ac:dyDescent="0.3">
      <c r="A29" s="116"/>
      <c r="B29" s="9" t="s">
        <v>93</v>
      </c>
      <c r="C29" s="11" t="s">
        <v>44</v>
      </c>
      <c r="D29" s="9" t="s">
        <v>40</v>
      </c>
      <c r="E29" s="34">
        <f>E26-E28</f>
        <v>0</v>
      </c>
      <c r="F29" s="34">
        <f t="shared" ref="F29:AW29" si="5">F26-F28</f>
        <v>0</v>
      </c>
      <c r="G29" s="34">
        <f t="shared" si="5"/>
        <v>0</v>
      </c>
      <c r="H29" s="34">
        <f t="shared" si="5"/>
        <v>0</v>
      </c>
      <c r="I29" s="34">
        <f t="shared" si="5"/>
        <v>0</v>
      </c>
      <c r="J29" s="34">
        <f t="shared" si="5"/>
        <v>0</v>
      </c>
      <c r="K29" s="34">
        <f t="shared" si="5"/>
        <v>0</v>
      </c>
      <c r="L29" s="34">
        <f t="shared" si="5"/>
        <v>0</v>
      </c>
      <c r="M29" s="34">
        <f t="shared" si="5"/>
        <v>-0.15999999999999992</v>
      </c>
      <c r="N29" s="34">
        <f t="shared" si="5"/>
        <v>-0.15999999999999992</v>
      </c>
      <c r="O29" s="34">
        <f t="shared" si="5"/>
        <v>0.15999999999999992</v>
      </c>
      <c r="P29" s="34">
        <f t="shared" si="5"/>
        <v>0.15999999999999992</v>
      </c>
      <c r="Q29" s="34">
        <f t="shared" si="5"/>
        <v>0</v>
      </c>
      <c r="R29" s="34">
        <f t="shared" si="5"/>
        <v>0</v>
      </c>
      <c r="S29" s="34">
        <f t="shared" si="5"/>
        <v>0</v>
      </c>
      <c r="T29" s="34">
        <f t="shared" si="5"/>
        <v>0</v>
      </c>
      <c r="U29" s="34">
        <f t="shared" si="5"/>
        <v>-0.15999999999999992</v>
      </c>
      <c r="V29" s="34">
        <f t="shared" si="5"/>
        <v>-0.15999999999999992</v>
      </c>
      <c r="W29" s="34">
        <f t="shared" si="5"/>
        <v>0</v>
      </c>
      <c r="X29" s="34">
        <f t="shared" si="5"/>
        <v>0</v>
      </c>
      <c r="Y29" s="34">
        <f t="shared" si="5"/>
        <v>0.15999999999999992</v>
      </c>
      <c r="Z29" s="34">
        <f t="shared" si="5"/>
        <v>0.15999999999999992</v>
      </c>
      <c r="AA29" s="34">
        <f t="shared" si="5"/>
        <v>0</v>
      </c>
      <c r="AB29" s="34">
        <f t="shared" si="5"/>
        <v>0</v>
      </c>
      <c r="AC29" s="34">
        <f t="shared" si="5"/>
        <v>-0.15999999999999992</v>
      </c>
      <c r="AD29" s="34">
        <f t="shared" si="5"/>
        <v>-0.15999999999999992</v>
      </c>
      <c r="AE29" s="34">
        <f t="shared" si="5"/>
        <v>0</v>
      </c>
      <c r="AF29" s="34">
        <f t="shared" si="5"/>
        <v>0</v>
      </c>
      <c r="AG29" s="34">
        <f t="shared" si="5"/>
        <v>0</v>
      </c>
      <c r="AH29" s="34">
        <f t="shared" si="5"/>
        <v>0</v>
      </c>
      <c r="AI29" s="34">
        <f t="shared" si="5"/>
        <v>0.15999999999999992</v>
      </c>
      <c r="AJ29" s="34">
        <f t="shared" si="5"/>
        <v>0.15999999999999992</v>
      </c>
      <c r="AK29" s="34">
        <f t="shared" si="5"/>
        <v>-0.15999999999999992</v>
      </c>
      <c r="AL29" s="34">
        <f t="shared" si="5"/>
        <v>-0.15999999999999992</v>
      </c>
      <c r="AM29" s="34">
        <f t="shared" si="5"/>
        <v>0</v>
      </c>
      <c r="AN29" s="34">
        <f t="shared" si="5"/>
        <v>0</v>
      </c>
      <c r="AO29" s="34">
        <f t="shared" si="5"/>
        <v>0</v>
      </c>
      <c r="AP29" s="34">
        <f t="shared" si="5"/>
        <v>0</v>
      </c>
      <c r="AQ29" s="34">
        <f t="shared" si="5"/>
        <v>0</v>
      </c>
      <c r="AR29" s="34">
        <f t="shared" si="5"/>
        <v>0</v>
      </c>
      <c r="AS29" s="34">
        <f t="shared" si="5"/>
        <v>0</v>
      </c>
      <c r="AT29" s="34">
        <f t="shared" si="5"/>
        <v>0</v>
      </c>
      <c r="AU29" s="34">
        <f t="shared" si="5"/>
        <v>0</v>
      </c>
      <c r="AV29" s="34">
        <f t="shared" si="5"/>
        <v>0</v>
      </c>
      <c r="AW29" s="34">
        <f t="shared" si="5"/>
        <v>0</v>
      </c>
      <c r="AX29" s="34"/>
      <c r="AY29" s="34"/>
      <c r="AZ29" s="34"/>
      <c r="BA29" s="34"/>
      <c r="BB29" s="34"/>
      <c r="BC29" s="34"/>
      <c r="BD29" s="34"/>
    </row>
    <row r="30" spans="1:56" ht="16.5" hidden="1" customHeight="1" outlineLevel="1" x14ac:dyDescent="0.35">
      <c r="A30" s="116"/>
      <c r="B30" s="9" t="s">
        <v>1</v>
      </c>
      <c r="C30" s="11" t="s">
        <v>53</v>
      </c>
      <c r="D30" s="9" t="s">
        <v>40</v>
      </c>
      <c r="F30" s="34">
        <f>$E$28/'Fixed data'!$C$7</f>
        <v>0</v>
      </c>
      <c r="G30" s="34">
        <f>$E$28/'Fixed data'!$C$7</f>
        <v>0</v>
      </c>
      <c r="H30" s="34">
        <f>$E$28/'Fixed data'!$C$7</f>
        <v>0</v>
      </c>
      <c r="I30" s="34">
        <f>$E$28/'Fixed data'!$C$7</f>
        <v>0</v>
      </c>
      <c r="J30" s="34">
        <f>$E$28/'Fixed data'!$C$7</f>
        <v>0</v>
      </c>
      <c r="K30" s="34">
        <f>$E$28/'Fixed data'!$C$7</f>
        <v>0</v>
      </c>
      <c r="L30" s="34">
        <f>$E$28/'Fixed data'!$C$7</f>
        <v>0</v>
      </c>
      <c r="M30" s="34">
        <f>$E$28/'Fixed data'!$C$7</f>
        <v>0</v>
      </c>
      <c r="N30" s="34">
        <f>$E$28/'Fixed data'!$C$7</f>
        <v>0</v>
      </c>
      <c r="O30" s="34">
        <f>$E$28/'Fixed data'!$C$7</f>
        <v>0</v>
      </c>
      <c r="P30" s="34">
        <f>$E$28/'Fixed data'!$C$7</f>
        <v>0</v>
      </c>
      <c r="Q30" s="34">
        <f>$E$28/'Fixed data'!$C$7</f>
        <v>0</v>
      </c>
      <c r="R30" s="34">
        <f>$E$28/'Fixed data'!$C$7</f>
        <v>0</v>
      </c>
      <c r="S30" s="34">
        <f>$E$28/'Fixed data'!$C$7</f>
        <v>0</v>
      </c>
      <c r="T30" s="34">
        <f>$E$28/'Fixed data'!$C$7</f>
        <v>0</v>
      </c>
      <c r="U30" s="34">
        <f>$E$28/'Fixed data'!$C$7</f>
        <v>0</v>
      </c>
      <c r="V30" s="34">
        <f>$E$28/'Fixed data'!$C$7</f>
        <v>0</v>
      </c>
      <c r="W30" s="34">
        <f>$E$28/'Fixed data'!$C$7</f>
        <v>0</v>
      </c>
      <c r="X30" s="34">
        <f>$E$28/'Fixed data'!$C$7</f>
        <v>0</v>
      </c>
      <c r="Y30" s="34">
        <f>$E$28/'Fixed data'!$C$7</f>
        <v>0</v>
      </c>
      <c r="Z30" s="34">
        <f>$E$28/'Fixed data'!$C$7</f>
        <v>0</v>
      </c>
      <c r="AA30" s="34">
        <f>$E$28/'Fixed data'!$C$7</f>
        <v>0</v>
      </c>
      <c r="AB30" s="34">
        <f>$E$28/'Fixed data'!$C$7</f>
        <v>0</v>
      </c>
      <c r="AC30" s="34">
        <f>$E$28/'Fixed data'!$C$7</f>
        <v>0</v>
      </c>
      <c r="AD30" s="34">
        <f>$E$28/'Fixed data'!$C$7</f>
        <v>0</v>
      </c>
      <c r="AE30" s="34">
        <f>$E$28/'Fixed data'!$C$7</f>
        <v>0</v>
      </c>
      <c r="AF30" s="34">
        <f>$E$28/'Fixed data'!$C$7</f>
        <v>0</v>
      </c>
      <c r="AG30" s="34">
        <f>$E$28/'Fixed data'!$C$7</f>
        <v>0</v>
      </c>
      <c r="AH30" s="34">
        <f>$E$28/'Fixed data'!$C$7</f>
        <v>0</v>
      </c>
      <c r="AI30" s="34">
        <f>$E$28/'Fixed data'!$C$7</f>
        <v>0</v>
      </c>
      <c r="AJ30" s="34">
        <f>$E$28/'Fixed data'!$C$7</f>
        <v>0</v>
      </c>
      <c r="AK30" s="34">
        <f>$E$28/'Fixed data'!$C$7</f>
        <v>0</v>
      </c>
      <c r="AL30" s="34">
        <f>$E$28/'Fixed data'!$C$7</f>
        <v>0</v>
      </c>
      <c r="AM30" s="34">
        <f>$E$28/'Fixed data'!$C$7</f>
        <v>0</v>
      </c>
      <c r="AN30" s="34">
        <f>$E$28/'Fixed data'!$C$7</f>
        <v>0</v>
      </c>
      <c r="AO30" s="34">
        <f>$E$28/'Fixed data'!$C$7</f>
        <v>0</v>
      </c>
      <c r="AP30" s="34">
        <f>$E$28/'Fixed data'!$C$7</f>
        <v>0</v>
      </c>
      <c r="AQ30" s="34">
        <f>$E$28/'Fixed data'!$C$7</f>
        <v>0</v>
      </c>
      <c r="AR30" s="34">
        <f>$E$28/'Fixed data'!$C$7</f>
        <v>0</v>
      </c>
      <c r="AS30" s="34">
        <f>$E$28/'Fixed data'!$C$7</f>
        <v>0</v>
      </c>
      <c r="AT30" s="34">
        <f>$E$28/'Fixed data'!$C$7</f>
        <v>0</v>
      </c>
      <c r="AU30" s="34">
        <f>$E$28/'Fixed data'!$C$7</f>
        <v>0</v>
      </c>
      <c r="AV30" s="34">
        <f>$E$28/'Fixed data'!$C$7</f>
        <v>0</v>
      </c>
      <c r="AW30" s="34">
        <f>$E$28/'Fixed data'!$C$7</f>
        <v>0</v>
      </c>
      <c r="AX30" s="34">
        <f>$E$28/'Fixed data'!$C$7</f>
        <v>0</v>
      </c>
      <c r="AY30" s="34"/>
      <c r="AZ30" s="34"/>
      <c r="BA30" s="34"/>
      <c r="BB30" s="34"/>
      <c r="BC30" s="34"/>
      <c r="BD30" s="34"/>
    </row>
    <row r="31" spans="1:56" ht="16.5" hidden="1" customHeight="1" outlineLevel="1" x14ac:dyDescent="0.35">
      <c r="A31" s="116"/>
      <c r="B31" s="9" t="s">
        <v>2</v>
      </c>
      <c r="C31" s="11" t="s">
        <v>54</v>
      </c>
      <c r="D31" s="9" t="s">
        <v>40</v>
      </c>
      <c r="F31" s="34"/>
      <c r="G31" s="34">
        <f>$F$28/'Fixed data'!$C$7</f>
        <v>0</v>
      </c>
      <c r="H31" s="34">
        <f>$F$28/'Fixed data'!$C$7</f>
        <v>0</v>
      </c>
      <c r="I31" s="34">
        <f>$F$28/'Fixed data'!$C$7</f>
        <v>0</v>
      </c>
      <c r="J31" s="34">
        <f>$F$28/'Fixed data'!$C$7</f>
        <v>0</v>
      </c>
      <c r="K31" s="34">
        <f>$F$28/'Fixed data'!$C$7</f>
        <v>0</v>
      </c>
      <c r="L31" s="34">
        <f>$F$28/'Fixed data'!$C$7</f>
        <v>0</v>
      </c>
      <c r="M31" s="34">
        <f>$F$28/'Fixed data'!$C$7</f>
        <v>0</v>
      </c>
      <c r="N31" s="34">
        <f>$F$28/'Fixed data'!$C$7</f>
        <v>0</v>
      </c>
      <c r="O31" s="34">
        <f>$F$28/'Fixed data'!$C$7</f>
        <v>0</v>
      </c>
      <c r="P31" s="34">
        <f>$F$28/'Fixed data'!$C$7</f>
        <v>0</v>
      </c>
      <c r="Q31" s="34">
        <f>$F$28/'Fixed data'!$C$7</f>
        <v>0</v>
      </c>
      <c r="R31" s="34">
        <f>$F$28/'Fixed data'!$C$7</f>
        <v>0</v>
      </c>
      <c r="S31" s="34">
        <f>$F$28/'Fixed data'!$C$7</f>
        <v>0</v>
      </c>
      <c r="T31" s="34">
        <f>$F$28/'Fixed data'!$C$7</f>
        <v>0</v>
      </c>
      <c r="U31" s="34">
        <f>$F$28/'Fixed data'!$C$7</f>
        <v>0</v>
      </c>
      <c r="V31" s="34">
        <f>$F$28/'Fixed data'!$C$7</f>
        <v>0</v>
      </c>
      <c r="W31" s="34">
        <f>$F$28/'Fixed data'!$C$7</f>
        <v>0</v>
      </c>
      <c r="X31" s="34">
        <f>$F$28/'Fixed data'!$C$7</f>
        <v>0</v>
      </c>
      <c r="Y31" s="34">
        <f>$F$28/'Fixed data'!$C$7</f>
        <v>0</v>
      </c>
      <c r="Z31" s="34">
        <f>$F$28/'Fixed data'!$C$7</f>
        <v>0</v>
      </c>
      <c r="AA31" s="34">
        <f>$F$28/'Fixed data'!$C$7</f>
        <v>0</v>
      </c>
      <c r="AB31" s="34">
        <f>$F$28/'Fixed data'!$C$7</f>
        <v>0</v>
      </c>
      <c r="AC31" s="34">
        <f>$F$28/'Fixed data'!$C$7</f>
        <v>0</v>
      </c>
      <c r="AD31" s="34">
        <f>$F$28/'Fixed data'!$C$7</f>
        <v>0</v>
      </c>
      <c r="AE31" s="34">
        <f>$F$28/'Fixed data'!$C$7</f>
        <v>0</v>
      </c>
      <c r="AF31" s="34">
        <f>$F$28/'Fixed data'!$C$7</f>
        <v>0</v>
      </c>
      <c r="AG31" s="34">
        <f>$F$28/'Fixed data'!$C$7</f>
        <v>0</v>
      </c>
      <c r="AH31" s="34">
        <f>$F$28/'Fixed data'!$C$7</f>
        <v>0</v>
      </c>
      <c r="AI31" s="34">
        <f>$F$28/'Fixed data'!$C$7</f>
        <v>0</v>
      </c>
      <c r="AJ31" s="34">
        <f>$F$28/'Fixed data'!$C$7</f>
        <v>0</v>
      </c>
      <c r="AK31" s="34">
        <f>$F$28/'Fixed data'!$C$7</f>
        <v>0</v>
      </c>
      <c r="AL31" s="34">
        <f>$F$28/'Fixed data'!$C$7</f>
        <v>0</v>
      </c>
      <c r="AM31" s="34">
        <f>$F$28/'Fixed data'!$C$7</f>
        <v>0</v>
      </c>
      <c r="AN31" s="34">
        <f>$F$28/'Fixed data'!$C$7</f>
        <v>0</v>
      </c>
      <c r="AO31" s="34">
        <f>$F$28/'Fixed data'!$C$7</f>
        <v>0</v>
      </c>
      <c r="AP31" s="34">
        <f>$F$28/'Fixed data'!$C$7</f>
        <v>0</v>
      </c>
      <c r="AQ31" s="34">
        <f>$F$28/'Fixed data'!$C$7</f>
        <v>0</v>
      </c>
      <c r="AR31" s="34">
        <f>$F$28/'Fixed data'!$C$7</f>
        <v>0</v>
      </c>
      <c r="AS31" s="34">
        <f>$F$28/'Fixed data'!$C$7</f>
        <v>0</v>
      </c>
      <c r="AT31" s="34">
        <f>$F$28/'Fixed data'!$C$7</f>
        <v>0</v>
      </c>
      <c r="AU31" s="34">
        <f>$F$28/'Fixed data'!$C$7</f>
        <v>0</v>
      </c>
      <c r="AV31" s="34">
        <f>$F$28/'Fixed data'!$C$7</f>
        <v>0</v>
      </c>
      <c r="AW31" s="34">
        <f>$F$28/'Fixed data'!$C$7</f>
        <v>0</v>
      </c>
      <c r="AX31" s="34">
        <f>$F$28/'Fixed data'!$C$7</f>
        <v>0</v>
      </c>
      <c r="AY31" s="34">
        <f>$F$28/'Fixed data'!$C$7</f>
        <v>0</v>
      </c>
      <c r="AZ31" s="34"/>
      <c r="BA31" s="34"/>
      <c r="BB31" s="34"/>
      <c r="BC31" s="34"/>
      <c r="BD31" s="34"/>
    </row>
    <row r="32" spans="1:56" ht="16.5" hidden="1" customHeight="1" outlineLevel="1" x14ac:dyDescent="0.35">
      <c r="A32" s="116"/>
      <c r="B32" s="9" t="s">
        <v>3</v>
      </c>
      <c r="C32" s="11" t="s">
        <v>55</v>
      </c>
      <c r="D32" s="9" t="s">
        <v>40</v>
      </c>
      <c r="F32" s="34"/>
      <c r="G32" s="34"/>
      <c r="H32" s="34">
        <f>$G$28/'Fixed data'!$C$7</f>
        <v>0</v>
      </c>
      <c r="I32" s="34">
        <f>$G$28/'Fixed data'!$C$7</f>
        <v>0</v>
      </c>
      <c r="J32" s="34">
        <f>$G$28/'Fixed data'!$C$7</f>
        <v>0</v>
      </c>
      <c r="K32" s="34">
        <f>$G$28/'Fixed data'!$C$7</f>
        <v>0</v>
      </c>
      <c r="L32" s="34">
        <f>$G$28/'Fixed data'!$C$7</f>
        <v>0</v>
      </c>
      <c r="M32" s="34">
        <f>$G$28/'Fixed data'!$C$7</f>
        <v>0</v>
      </c>
      <c r="N32" s="34">
        <f>$G$28/'Fixed data'!$C$7</f>
        <v>0</v>
      </c>
      <c r="O32" s="34">
        <f>$G$28/'Fixed data'!$C$7</f>
        <v>0</v>
      </c>
      <c r="P32" s="34">
        <f>$G$28/'Fixed data'!$C$7</f>
        <v>0</v>
      </c>
      <c r="Q32" s="34">
        <f>$G$28/'Fixed data'!$C$7</f>
        <v>0</v>
      </c>
      <c r="R32" s="34">
        <f>$G$28/'Fixed data'!$C$7</f>
        <v>0</v>
      </c>
      <c r="S32" s="34">
        <f>$G$28/'Fixed data'!$C$7</f>
        <v>0</v>
      </c>
      <c r="T32" s="34">
        <f>$G$28/'Fixed data'!$C$7</f>
        <v>0</v>
      </c>
      <c r="U32" s="34">
        <f>$G$28/'Fixed data'!$C$7</f>
        <v>0</v>
      </c>
      <c r="V32" s="34">
        <f>$G$28/'Fixed data'!$C$7</f>
        <v>0</v>
      </c>
      <c r="W32" s="34">
        <f>$G$28/'Fixed data'!$C$7</f>
        <v>0</v>
      </c>
      <c r="X32" s="34">
        <f>$G$28/'Fixed data'!$C$7</f>
        <v>0</v>
      </c>
      <c r="Y32" s="34">
        <f>$G$28/'Fixed data'!$C$7</f>
        <v>0</v>
      </c>
      <c r="Z32" s="34">
        <f>$G$28/'Fixed data'!$C$7</f>
        <v>0</v>
      </c>
      <c r="AA32" s="34">
        <f>$G$28/'Fixed data'!$C$7</f>
        <v>0</v>
      </c>
      <c r="AB32" s="34">
        <f>$G$28/'Fixed data'!$C$7</f>
        <v>0</v>
      </c>
      <c r="AC32" s="34">
        <f>$G$28/'Fixed data'!$C$7</f>
        <v>0</v>
      </c>
      <c r="AD32" s="34">
        <f>$G$28/'Fixed data'!$C$7</f>
        <v>0</v>
      </c>
      <c r="AE32" s="34">
        <f>$G$28/'Fixed data'!$C$7</f>
        <v>0</v>
      </c>
      <c r="AF32" s="34">
        <f>$G$28/'Fixed data'!$C$7</f>
        <v>0</v>
      </c>
      <c r="AG32" s="34">
        <f>$G$28/'Fixed data'!$C$7</f>
        <v>0</v>
      </c>
      <c r="AH32" s="34">
        <f>$G$28/'Fixed data'!$C$7</f>
        <v>0</v>
      </c>
      <c r="AI32" s="34">
        <f>$G$28/'Fixed data'!$C$7</f>
        <v>0</v>
      </c>
      <c r="AJ32" s="34">
        <f>$G$28/'Fixed data'!$C$7</f>
        <v>0</v>
      </c>
      <c r="AK32" s="34">
        <f>$G$28/'Fixed data'!$C$7</f>
        <v>0</v>
      </c>
      <c r="AL32" s="34">
        <f>$G$28/'Fixed data'!$C$7</f>
        <v>0</v>
      </c>
      <c r="AM32" s="34">
        <f>$G$28/'Fixed data'!$C$7</f>
        <v>0</v>
      </c>
      <c r="AN32" s="34">
        <f>$G$28/'Fixed data'!$C$7</f>
        <v>0</v>
      </c>
      <c r="AO32" s="34">
        <f>$G$28/'Fixed data'!$C$7</f>
        <v>0</v>
      </c>
      <c r="AP32" s="34">
        <f>$G$28/'Fixed data'!$C$7</f>
        <v>0</v>
      </c>
      <c r="AQ32" s="34">
        <f>$G$28/'Fixed data'!$C$7</f>
        <v>0</v>
      </c>
      <c r="AR32" s="34">
        <f>$G$28/'Fixed data'!$C$7</f>
        <v>0</v>
      </c>
      <c r="AS32" s="34">
        <f>$G$28/'Fixed data'!$C$7</f>
        <v>0</v>
      </c>
      <c r="AT32" s="34">
        <f>$G$28/'Fixed data'!$C$7</f>
        <v>0</v>
      </c>
      <c r="AU32" s="34">
        <f>$G$28/'Fixed data'!$C$7</f>
        <v>0</v>
      </c>
      <c r="AV32" s="34">
        <f>$G$28/'Fixed data'!$C$7</f>
        <v>0</v>
      </c>
      <c r="AW32" s="34">
        <f>$G$28/'Fixed data'!$C$7</f>
        <v>0</v>
      </c>
      <c r="AX32" s="34">
        <f>$G$28/'Fixed data'!$C$7</f>
        <v>0</v>
      </c>
      <c r="AY32" s="34">
        <f>$G$28/'Fixed data'!$C$7</f>
        <v>0</v>
      </c>
      <c r="AZ32" s="34">
        <f>$G$28/'Fixed data'!$C$7</f>
        <v>0</v>
      </c>
      <c r="BA32" s="34"/>
      <c r="BB32" s="34"/>
      <c r="BC32" s="34"/>
      <c r="BD32" s="34"/>
    </row>
    <row r="33" spans="1:57" ht="16.5" hidden="1" customHeight="1" outlineLevel="1" x14ac:dyDescent="0.35">
      <c r="A33" s="116"/>
      <c r="B33" s="9" t="s">
        <v>4</v>
      </c>
      <c r="C33" s="11" t="s">
        <v>56</v>
      </c>
      <c r="D33" s="9" t="s">
        <v>40</v>
      </c>
      <c r="F33" s="34"/>
      <c r="G33" s="34"/>
      <c r="H33" s="34"/>
      <c r="I33" s="34">
        <f>$H$28/'Fixed data'!$C$7</f>
        <v>0</v>
      </c>
      <c r="J33" s="34">
        <f>$H$28/'Fixed data'!$C$7</f>
        <v>0</v>
      </c>
      <c r="K33" s="34">
        <f>$H$28/'Fixed data'!$C$7</f>
        <v>0</v>
      </c>
      <c r="L33" s="34">
        <f>$H$28/'Fixed data'!$C$7</f>
        <v>0</v>
      </c>
      <c r="M33" s="34">
        <f>$H$28/'Fixed data'!$C$7</f>
        <v>0</v>
      </c>
      <c r="N33" s="34">
        <f>$H$28/'Fixed data'!$C$7</f>
        <v>0</v>
      </c>
      <c r="O33" s="34">
        <f>$H$28/'Fixed data'!$C$7</f>
        <v>0</v>
      </c>
      <c r="P33" s="34">
        <f>$H$28/'Fixed data'!$C$7</f>
        <v>0</v>
      </c>
      <c r="Q33" s="34">
        <f>$H$28/'Fixed data'!$C$7</f>
        <v>0</v>
      </c>
      <c r="R33" s="34">
        <f>$H$28/'Fixed data'!$C$7</f>
        <v>0</v>
      </c>
      <c r="S33" s="34">
        <f>$H$28/'Fixed data'!$C$7</f>
        <v>0</v>
      </c>
      <c r="T33" s="34">
        <f>$H$28/'Fixed data'!$C$7</f>
        <v>0</v>
      </c>
      <c r="U33" s="34">
        <f>$H$28/'Fixed data'!$C$7</f>
        <v>0</v>
      </c>
      <c r="V33" s="34">
        <f>$H$28/'Fixed data'!$C$7</f>
        <v>0</v>
      </c>
      <c r="W33" s="34">
        <f>$H$28/'Fixed data'!$C$7</f>
        <v>0</v>
      </c>
      <c r="X33" s="34">
        <f>$H$28/'Fixed data'!$C$7</f>
        <v>0</v>
      </c>
      <c r="Y33" s="34">
        <f>$H$28/'Fixed data'!$C$7</f>
        <v>0</v>
      </c>
      <c r="Z33" s="34">
        <f>$H$28/'Fixed data'!$C$7</f>
        <v>0</v>
      </c>
      <c r="AA33" s="34">
        <f>$H$28/'Fixed data'!$C$7</f>
        <v>0</v>
      </c>
      <c r="AB33" s="34">
        <f>$H$28/'Fixed data'!$C$7</f>
        <v>0</v>
      </c>
      <c r="AC33" s="34">
        <f>$H$28/'Fixed data'!$C$7</f>
        <v>0</v>
      </c>
      <c r="AD33" s="34">
        <f>$H$28/'Fixed data'!$C$7</f>
        <v>0</v>
      </c>
      <c r="AE33" s="34">
        <f>$H$28/'Fixed data'!$C$7</f>
        <v>0</v>
      </c>
      <c r="AF33" s="34">
        <f>$H$28/'Fixed data'!$C$7</f>
        <v>0</v>
      </c>
      <c r="AG33" s="34">
        <f>$H$28/'Fixed data'!$C$7</f>
        <v>0</v>
      </c>
      <c r="AH33" s="34">
        <f>$H$28/'Fixed data'!$C$7</f>
        <v>0</v>
      </c>
      <c r="AI33" s="34">
        <f>$H$28/'Fixed data'!$C$7</f>
        <v>0</v>
      </c>
      <c r="AJ33" s="34">
        <f>$H$28/'Fixed data'!$C$7</f>
        <v>0</v>
      </c>
      <c r="AK33" s="34">
        <f>$H$28/'Fixed data'!$C$7</f>
        <v>0</v>
      </c>
      <c r="AL33" s="34">
        <f>$H$28/'Fixed data'!$C$7</f>
        <v>0</v>
      </c>
      <c r="AM33" s="34">
        <f>$H$28/'Fixed data'!$C$7</f>
        <v>0</v>
      </c>
      <c r="AN33" s="34">
        <f>$H$28/'Fixed data'!$C$7</f>
        <v>0</v>
      </c>
      <c r="AO33" s="34">
        <f>$H$28/'Fixed data'!$C$7</f>
        <v>0</v>
      </c>
      <c r="AP33" s="34">
        <f>$H$28/'Fixed data'!$C$7</f>
        <v>0</v>
      </c>
      <c r="AQ33" s="34">
        <f>$H$28/'Fixed data'!$C$7</f>
        <v>0</v>
      </c>
      <c r="AR33" s="34">
        <f>$H$28/'Fixed data'!$C$7</f>
        <v>0</v>
      </c>
      <c r="AS33" s="34">
        <f>$H$28/'Fixed data'!$C$7</f>
        <v>0</v>
      </c>
      <c r="AT33" s="34">
        <f>$H$28/'Fixed data'!$C$7</f>
        <v>0</v>
      </c>
      <c r="AU33" s="34">
        <f>$H$28/'Fixed data'!$C$7</f>
        <v>0</v>
      </c>
      <c r="AV33" s="34">
        <f>$H$28/'Fixed data'!$C$7</f>
        <v>0</v>
      </c>
      <c r="AW33" s="34">
        <f>$H$28/'Fixed data'!$C$7</f>
        <v>0</v>
      </c>
      <c r="AX33" s="34">
        <f>$H$28/'Fixed data'!$C$7</f>
        <v>0</v>
      </c>
      <c r="AY33" s="34">
        <f>$H$28/'Fixed data'!$C$7</f>
        <v>0</v>
      </c>
      <c r="AZ33" s="34">
        <f>$H$28/'Fixed data'!$C$7</f>
        <v>0</v>
      </c>
      <c r="BA33" s="34">
        <f>$H$28/'Fixed data'!$C$7</f>
        <v>0</v>
      </c>
      <c r="BB33" s="34"/>
      <c r="BC33" s="34"/>
      <c r="BD33" s="34"/>
    </row>
    <row r="34" spans="1:57" ht="16.5" hidden="1" customHeight="1" outlineLevel="1" x14ac:dyDescent="0.35">
      <c r="A34" s="116"/>
      <c r="B34" s="9" t="s">
        <v>5</v>
      </c>
      <c r="C34" s="11" t="s">
        <v>57</v>
      </c>
      <c r="D34" s="9" t="s">
        <v>40</v>
      </c>
      <c r="F34" s="34"/>
      <c r="G34" s="34"/>
      <c r="H34" s="34"/>
      <c r="I34" s="34"/>
      <c r="J34" s="34">
        <f>$I$28/'Fixed data'!$C$7</f>
        <v>0</v>
      </c>
      <c r="K34" s="34">
        <f>$I$28/'Fixed data'!$C$7</f>
        <v>0</v>
      </c>
      <c r="L34" s="34">
        <f>$I$28/'Fixed data'!$C$7</f>
        <v>0</v>
      </c>
      <c r="M34" s="34">
        <f>$I$28/'Fixed data'!$C$7</f>
        <v>0</v>
      </c>
      <c r="N34" s="34">
        <f>$I$28/'Fixed data'!$C$7</f>
        <v>0</v>
      </c>
      <c r="O34" s="34">
        <f>$I$28/'Fixed data'!$C$7</f>
        <v>0</v>
      </c>
      <c r="P34" s="34">
        <f>$I$28/'Fixed data'!$C$7</f>
        <v>0</v>
      </c>
      <c r="Q34" s="34">
        <f>$I$28/'Fixed data'!$C$7</f>
        <v>0</v>
      </c>
      <c r="R34" s="34">
        <f>$I$28/'Fixed data'!$C$7</f>
        <v>0</v>
      </c>
      <c r="S34" s="34">
        <f>$I$28/'Fixed data'!$C$7</f>
        <v>0</v>
      </c>
      <c r="T34" s="34">
        <f>$I$28/'Fixed data'!$C$7</f>
        <v>0</v>
      </c>
      <c r="U34" s="34">
        <f>$I$28/'Fixed data'!$C$7</f>
        <v>0</v>
      </c>
      <c r="V34" s="34">
        <f>$I$28/'Fixed data'!$C$7</f>
        <v>0</v>
      </c>
      <c r="W34" s="34">
        <f>$I$28/'Fixed data'!$C$7</f>
        <v>0</v>
      </c>
      <c r="X34" s="34">
        <f>$I$28/'Fixed data'!$C$7</f>
        <v>0</v>
      </c>
      <c r="Y34" s="34">
        <f>$I$28/'Fixed data'!$C$7</f>
        <v>0</v>
      </c>
      <c r="Z34" s="34">
        <f>$I$28/'Fixed data'!$C$7</f>
        <v>0</v>
      </c>
      <c r="AA34" s="34">
        <f>$I$28/'Fixed data'!$C$7</f>
        <v>0</v>
      </c>
      <c r="AB34" s="34">
        <f>$I$28/'Fixed data'!$C$7</f>
        <v>0</v>
      </c>
      <c r="AC34" s="34">
        <f>$I$28/'Fixed data'!$C$7</f>
        <v>0</v>
      </c>
      <c r="AD34" s="34">
        <f>$I$28/'Fixed data'!$C$7</f>
        <v>0</v>
      </c>
      <c r="AE34" s="34">
        <f>$I$28/'Fixed data'!$C$7</f>
        <v>0</v>
      </c>
      <c r="AF34" s="34">
        <f>$I$28/'Fixed data'!$C$7</f>
        <v>0</v>
      </c>
      <c r="AG34" s="34">
        <f>$I$28/'Fixed data'!$C$7</f>
        <v>0</v>
      </c>
      <c r="AH34" s="34">
        <f>$I$28/'Fixed data'!$C$7</f>
        <v>0</v>
      </c>
      <c r="AI34" s="34">
        <f>$I$28/'Fixed data'!$C$7</f>
        <v>0</v>
      </c>
      <c r="AJ34" s="34">
        <f>$I$28/'Fixed data'!$C$7</f>
        <v>0</v>
      </c>
      <c r="AK34" s="34">
        <f>$I$28/'Fixed data'!$C$7</f>
        <v>0</v>
      </c>
      <c r="AL34" s="34">
        <f>$I$28/'Fixed data'!$C$7</f>
        <v>0</v>
      </c>
      <c r="AM34" s="34">
        <f>$I$28/'Fixed data'!$C$7</f>
        <v>0</v>
      </c>
      <c r="AN34" s="34">
        <f>$I$28/'Fixed data'!$C$7</f>
        <v>0</v>
      </c>
      <c r="AO34" s="34">
        <f>$I$28/'Fixed data'!$C$7</f>
        <v>0</v>
      </c>
      <c r="AP34" s="34">
        <f>$I$28/'Fixed data'!$C$7</f>
        <v>0</v>
      </c>
      <c r="AQ34" s="34">
        <f>$I$28/'Fixed data'!$C$7</f>
        <v>0</v>
      </c>
      <c r="AR34" s="34">
        <f>$I$28/'Fixed data'!$C$7</f>
        <v>0</v>
      </c>
      <c r="AS34" s="34">
        <f>$I$28/'Fixed data'!$C$7</f>
        <v>0</v>
      </c>
      <c r="AT34" s="34">
        <f>$I$28/'Fixed data'!$C$7</f>
        <v>0</v>
      </c>
      <c r="AU34" s="34">
        <f>$I$28/'Fixed data'!$C$7</f>
        <v>0</v>
      </c>
      <c r="AV34" s="34">
        <f>$I$28/'Fixed data'!$C$7</f>
        <v>0</v>
      </c>
      <c r="AW34" s="34">
        <f>$I$28/'Fixed data'!$C$7</f>
        <v>0</v>
      </c>
      <c r="AX34" s="34">
        <f>$I$28/'Fixed data'!$C$7</f>
        <v>0</v>
      </c>
      <c r="AY34" s="34">
        <f>$I$28/'Fixed data'!$C$7</f>
        <v>0</v>
      </c>
      <c r="AZ34" s="34">
        <f>$I$28/'Fixed data'!$C$7</f>
        <v>0</v>
      </c>
      <c r="BA34" s="34">
        <f>$I$28/'Fixed data'!$C$7</f>
        <v>0</v>
      </c>
      <c r="BB34" s="34">
        <f>$I$28/'Fixed data'!$C$7</f>
        <v>0</v>
      </c>
      <c r="BC34" s="34"/>
      <c r="BD34" s="34"/>
    </row>
    <row r="35" spans="1:57" ht="16.5" hidden="1" customHeight="1" outlineLevel="1" x14ac:dyDescent="0.35">
      <c r="A35" s="116"/>
      <c r="B35" s="9" t="s">
        <v>6</v>
      </c>
      <c r="C35" s="11" t="s">
        <v>58</v>
      </c>
      <c r="D35" s="9" t="s">
        <v>40</v>
      </c>
      <c r="F35" s="34"/>
      <c r="G35" s="34"/>
      <c r="H35" s="34"/>
      <c r="I35" s="34"/>
      <c r="J35" s="34"/>
      <c r="K35" s="34">
        <f>$J$28/'Fixed data'!$C$7</f>
        <v>0</v>
      </c>
      <c r="L35" s="34">
        <f>$J$28/'Fixed data'!$C$7</f>
        <v>0</v>
      </c>
      <c r="M35" s="34">
        <f>$J$28/'Fixed data'!$C$7</f>
        <v>0</v>
      </c>
      <c r="N35" s="34">
        <f>$J$28/'Fixed data'!$C$7</f>
        <v>0</v>
      </c>
      <c r="O35" s="34">
        <f>$J$28/'Fixed data'!$C$7</f>
        <v>0</v>
      </c>
      <c r="P35" s="34">
        <f>$J$28/'Fixed data'!$C$7</f>
        <v>0</v>
      </c>
      <c r="Q35" s="34">
        <f>$J$28/'Fixed data'!$C$7</f>
        <v>0</v>
      </c>
      <c r="R35" s="34">
        <f>$J$28/'Fixed data'!$C$7</f>
        <v>0</v>
      </c>
      <c r="S35" s="34">
        <f>$J$28/'Fixed data'!$C$7</f>
        <v>0</v>
      </c>
      <c r="T35" s="34">
        <f>$J$28/'Fixed data'!$C$7</f>
        <v>0</v>
      </c>
      <c r="U35" s="34">
        <f>$J$28/'Fixed data'!$C$7</f>
        <v>0</v>
      </c>
      <c r="V35" s="34">
        <f>$J$28/'Fixed data'!$C$7</f>
        <v>0</v>
      </c>
      <c r="W35" s="34">
        <f>$J$28/'Fixed data'!$C$7</f>
        <v>0</v>
      </c>
      <c r="X35" s="34">
        <f>$J$28/'Fixed data'!$C$7</f>
        <v>0</v>
      </c>
      <c r="Y35" s="34">
        <f>$J$28/'Fixed data'!$C$7</f>
        <v>0</v>
      </c>
      <c r="Z35" s="34">
        <f>$J$28/'Fixed data'!$C$7</f>
        <v>0</v>
      </c>
      <c r="AA35" s="34">
        <f>$J$28/'Fixed data'!$C$7</f>
        <v>0</v>
      </c>
      <c r="AB35" s="34">
        <f>$J$28/'Fixed data'!$C$7</f>
        <v>0</v>
      </c>
      <c r="AC35" s="34">
        <f>$J$28/'Fixed data'!$C$7</f>
        <v>0</v>
      </c>
      <c r="AD35" s="34">
        <f>$J$28/'Fixed data'!$C$7</f>
        <v>0</v>
      </c>
      <c r="AE35" s="34">
        <f>$J$28/'Fixed data'!$C$7</f>
        <v>0</v>
      </c>
      <c r="AF35" s="34">
        <f>$J$28/'Fixed data'!$C$7</f>
        <v>0</v>
      </c>
      <c r="AG35" s="34">
        <f>$J$28/'Fixed data'!$C$7</f>
        <v>0</v>
      </c>
      <c r="AH35" s="34">
        <f>$J$28/'Fixed data'!$C$7</f>
        <v>0</v>
      </c>
      <c r="AI35" s="34">
        <f>$J$28/'Fixed data'!$C$7</f>
        <v>0</v>
      </c>
      <c r="AJ35" s="34">
        <f>$J$28/'Fixed data'!$C$7</f>
        <v>0</v>
      </c>
      <c r="AK35" s="34">
        <f>$J$28/'Fixed data'!$C$7</f>
        <v>0</v>
      </c>
      <c r="AL35" s="34">
        <f>$J$28/'Fixed data'!$C$7</f>
        <v>0</v>
      </c>
      <c r="AM35" s="34">
        <f>$J$28/'Fixed data'!$C$7</f>
        <v>0</v>
      </c>
      <c r="AN35" s="34">
        <f>$J$28/'Fixed data'!$C$7</f>
        <v>0</v>
      </c>
      <c r="AO35" s="34">
        <f>$J$28/'Fixed data'!$C$7</f>
        <v>0</v>
      </c>
      <c r="AP35" s="34">
        <f>$J$28/'Fixed data'!$C$7</f>
        <v>0</v>
      </c>
      <c r="AQ35" s="34">
        <f>$J$28/'Fixed data'!$C$7</f>
        <v>0</v>
      </c>
      <c r="AR35" s="34">
        <f>$J$28/'Fixed data'!$C$7</f>
        <v>0</v>
      </c>
      <c r="AS35" s="34">
        <f>$J$28/'Fixed data'!$C$7</f>
        <v>0</v>
      </c>
      <c r="AT35" s="34">
        <f>$J$28/'Fixed data'!$C$7</f>
        <v>0</v>
      </c>
      <c r="AU35" s="34">
        <f>$J$28/'Fixed data'!$C$7</f>
        <v>0</v>
      </c>
      <c r="AV35" s="34">
        <f>$J$28/'Fixed data'!$C$7</f>
        <v>0</v>
      </c>
      <c r="AW35" s="34">
        <f>$J$28/'Fixed data'!$C$7</f>
        <v>0</v>
      </c>
      <c r="AX35" s="34">
        <f>$J$28/'Fixed data'!$C$7</f>
        <v>0</v>
      </c>
      <c r="AY35" s="34">
        <f>$J$28/'Fixed data'!$C$7</f>
        <v>0</v>
      </c>
      <c r="AZ35" s="34">
        <f>$J$28/'Fixed data'!$C$7</f>
        <v>0</v>
      </c>
      <c r="BA35" s="34">
        <f>$J$28/'Fixed data'!$C$7</f>
        <v>0</v>
      </c>
      <c r="BB35" s="34">
        <f>$J$28/'Fixed data'!$C$7</f>
        <v>0</v>
      </c>
      <c r="BC35" s="34">
        <f>$J$28/'Fixed data'!$C$7</f>
        <v>0</v>
      </c>
      <c r="BD35" s="34"/>
    </row>
    <row r="36" spans="1:57" ht="16.5" hidden="1" customHeight="1" outlineLevel="1" x14ac:dyDescent="0.35">
      <c r="A36" s="116"/>
      <c r="B36" s="9" t="s">
        <v>32</v>
      </c>
      <c r="C36" s="11" t="s">
        <v>59</v>
      </c>
      <c r="D36" s="9" t="s">
        <v>40</v>
      </c>
      <c r="F36" s="34"/>
      <c r="G36" s="34"/>
      <c r="H36" s="34"/>
      <c r="I36" s="34"/>
      <c r="J36" s="34"/>
      <c r="K36" s="34"/>
      <c r="L36" s="34">
        <f>$K$28/'Fixed data'!$C$7</f>
        <v>0</v>
      </c>
      <c r="M36" s="34">
        <f>$K$28/'Fixed data'!$C$7</f>
        <v>0</v>
      </c>
      <c r="N36" s="34">
        <f>$K$28/'Fixed data'!$C$7</f>
        <v>0</v>
      </c>
      <c r="O36" s="34">
        <f>$K$28/'Fixed data'!$C$7</f>
        <v>0</v>
      </c>
      <c r="P36" s="34">
        <f>$K$28/'Fixed data'!$C$7</f>
        <v>0</v>
      </c>
      <c r="Q36" s="34">
        <f>$K$28/'Fixed data'!$C$7</f>
        <v>0</v>
      </c>
      <c r="R36" s="34">
        <f>$K$28/'Fixed data'!$C$7</f>
        <v>0</v>
      </c>
      <c r="S36" s="34">
        <f>$K$28/'Fixed data'!$C$7</f>
        <v>0</v>
      </c>
      <c r="T36" s="34">
        <f>$K$28/'Fixed data'!$C$7</f>
        <v>0</v>
      </c>
      <c r="U36" s="34">
        <f>$K$28/'Fixed data'!$C$7</f>
        <v>0</v>
      </c>
      <c r="V36" s="34">
        <f>$K$28/'Fixed data'!$C$7</f>
        <v>0</v>
      </c>
      <c r="W36" s="34">
        <f>$K$28/'Fixed data'!$C$7</f>
        <v>0</v>
      </c>
      <c r="X36" s="34">
        <f>$K$28/'Fixed data'!$C$7</f>
        <v>0</v>
      </c>
      <c r="Y36" s="34">
        <f>$K$28/'Fixed data'!$C$7</f>
        <v>0</v>
      </c>
      <c r="Z36" s="34">
        <f>$K$28/'Fixed data'!$C$7</f>
        <v>0</v>
      </c>
      <c r="AA36" s="34">
        <f>$K$28/'Fixed data'!$C$7</f>
        <v>0</v>
      </c>
      <c r="AB36" s="34">
        <f>$K$28/'Fixed data'!$C$7</f>
        <v>0</v>
      </c>
      <c r="AC36" s="34">
        <f>$K$28/'Fixed data'!$C$7</f>
        <v>0</v>
      </c>
      <c r="AD36" s="34">
        <f>$K$28/'Fixed data'!$C$7</f>
        <v>0</v>
      </c>
      <c r="AE36" s="34">
        <f>$K$28/'Fixed data'!$C$7</f>
        <v>0</v>
      </c>
      <c r="AF36" s="34">
        <f>$K$28/'Fixed data'!$C$7</f>
        <v>0</v>
      </c>
      <c r="AG36" s="34">
        <f>$K$28/'Fixed data'!$C$7</f>
        <v>0</v>
      </c>
      <c r="AH36" s="34">
        <f>$K$28/'Fixed data'!$C$7</f>
        <v>0</v>
      </c>
      <c r="AI36" s="34">
        <f>$K$28/'Fixed data'!$C$7</f>
        <v>0</v>
      </c>
      <c r="AJ36" s="34">
        <f>$K$28/'Fixed data'!$C$7</f>
        <v>0</v>
      </c>
      <c r="AK36" s="34">
        <f>$K$28/'Fixed data'!$C$7</f>
        <v>0</v>
      </c>
      <c r="AL36" s="34">
        <f>$K$28/'Fixed data'!$C$7</f>
        <v>0</v>
      </c>
      <c r="AM36" s="34">
        <f>$K$28/'Fixed data'!$C$7</f>
        <v>0</v>
      </c>
      <c r="AN36" s="34">
        <f>$K$28/'Fixed data'!$C$7</f>
        <v>0</v>
      </c>
      <c r="AO36" s="34">
        <f>$K$28/'Fixed data'!$C$7</f>
        <v>0</v>
      </c>
      <c r="AP36" s="34">
        <f>$K$28/'Fixed data'!$C$7</f>
        <v>0</v>
      </c>
      <c r="AQ36" s="34">
        <f>$K$28/'Fixed data'!$C$7</f>
        <v>0</v>
      </c>
      <c r="AR36" s="34">
        <f>$K$28/'Fixed data'!$C$7</f>
        <v>0</v>
      </c>
      <c r="AS36" s="34">
        <f>$K$28/'Fixed data'!$C$7</f>
        <v>0</v>
      </c>
      <c r="AT36" s="34">
        <f>$K$28/'Fixed data'!$C$7</f>
        <v>0</v>
      </c>
      <c r="AU36" s="34">
        <f>$K$28/'Fixed data'!$C$7</f>
        <v>0</v>
      </c>
      <c r="AV36" s="34">
        <f>$K$28/'Fixed data'!$C$7</f>
        <v>0</v>
      </c>
      <c r="AW36" s="34">
        <f>$K$28/'Fixed data'!$C$7</f>
        <v>0</v>
      </c>
      <c r="AX36" s="34">
        <f>$K$28/'Fixed data'!$C$7</f>
        <v>0</v>
      </c>
      <c r="AY36" s="34">
        <f>$K$28/'Fixed data'!$C$7</f>
        <v>0</v>
      </c>
      <c r="AZ36" s="34">
        <f>$K$28/'Fixed data'!$C$7</f>
        <v>0</v>
      </c>
      <c r="BA36" s="34">
        <f>$K$28/'Fixed data'!$C$7</f>
        <v>0</v>
      </c>
      <c r="BB36" s="34">
        <f>$K$28/'Fixed data'!$C$7</f>
        <v>0</v>
      </c>
      <c r="BC36" s="34">
        <f>$K$28/'Fixed data'!$C$7</f>
        <v>0</v>
      </c>
      <c r="BD36" s="34">
        <f>$K$28/'Fixed data'!$C$7</f>
        <v>0</v>
      </c>
    </row>
    <row r="37" spans="1:57" ht="16.5" hidden="1" customHeight="1" outlineLevel="1" x14ac:dyDescent="0.35">
      <c r="A37" s="116"/>
      <c r="B37" s="9" t="s">
        <v>33</v>
      </c>
      <c r="C37" s="11" t="s">
        <v>60</v>
      </c>
      <c r="D37" s="9" t="s">
        <v>40</v>
      </c>
      <c r="F37" s="34"/>
      <c r="G37" s="34"/>
      <c r="H37" s="34"/>
      <c r="I37" s="34"/>
      <c r="J37" s="34"/>
      <c r="K37" s="34"/>
      <c r="L37" s="34"/>
      <c r="M37" s="34">
        <f>$L$28/'Fixed data'!$C$7</f>
        <v>0</v>
      </c>
      <c r="N37" s="34">
        <f>$L$28/'Fixed data'!$C$7</f>
        <v>0</v>
      </c>
      <c r="O37" s="34">
        <f>$L$28/'Fixed data'!$C$7</f>
        <v>0</v>
      </c>
      <c r="P37" s="34">
        <f>$L$28/'Fixed data'!$C$7</f>
        <v>0</v>
      </c>
      <c r="Q37" s="34">
        <f>$L$28/'Fixed data'!$C$7</f>
        <v>0</v>
      </c>
      <c r="R37" s="34">
        <f>$L$28/'Fixed data'!$C$7</f>
        <v>0</v>
      </c>
      <c r="S37" s="34">
        <f>$L$28/'Fixed data'!$C$7</f>
        <v>0</v>
      </c>
      <c r="T37" s="34">
        <f>$L$28/'Fixed data'!$C$7</f>
        <v>0</v>
      </c>
      <c r="U37" s="34">
        <f>$L$28/'Fixed data'!$C$7</f>
        <v>0</v>
      </c>
      <c r="V37" s="34">
        <f>$L$28/'Fixed data'!$C$7</f>
        <v>0</v>
      </c>
      <c r="W37" s="34">
        <f>$L$28/'Fixed data'!$C$7</f>
        <v>0</v>
      </c>
      <c r="X37" s="34">
        <f>$L$28/'Fixed data'!$C$7</f>
        <v>0</v>
      </c>
      <c r="Y37" s="34">
        <f>$L$28/'Fixed data'!$C$7</f>
        <v>0</v>
      </c>
      <c r="Z37" s="34">
        <f>$L$28/'Fixed data'!$C$7</f>
        <v>0</v>
      </c>
      <c r="AA37" s="34">
        <f>$L$28/'Fixed data'!$C$7</f>
        <v>0</v>
      </c>
      <c r="AB37" s="34">
        <f>$L$28/'Fixed data'!$C$7</f>
        <v>0</v>
      </c>
      <c r="AC37" s="34">
        <f>$L$28/'Fixed data'!$C$7</f>
        <v>0</v>
      </c>
      <c r="AD37" s="34">
        <f>$L$28/'Fixed data'!$C$7</f>
        <v>0</v>
      </c>
      <c r="AE37" s="34">
        <f>$L$28/'Fixed data'!$C$7</f>
        <v>0</v>
      </c>
      <c r="AF37" s="34">
        <f>$L$28/'Fixed data'!$C$7</f>
        <v>0</v>
      </c>
      <c r="AG37" s="34">
        <f>$L$28/'Fixed data'!$C$7</f>
        <v>0</v>
      </c>
      <c r="AH37" s="34">
        <f>$L$28/'Fixed data'!$C$7</f>
        <v>0</v>
      </c>
      <c r="AI37" s="34">
        <f>$L$28/'Fixed data'!$C$7</f>
        <v>0</v>
      </c>
      <c r="AJ37" s="34">
        <f>$L$28/'Fixed data'!$C$7</f>
        <v>0</v>
      </c>
      <c r="AK37" s="34">
        <f>$L$28/'Fixed data'!$C$7</f>
        <v>0</v>
      </c>
      <c r="AL37" s="34">
        <f>$L$28/'Fixed data'!$C$7</f>
        <v>0</v>
      </c>
      <c r="AM37" s="34">
        <f>$L$28/'Fixed data'!$C$7</f>
        <v>0</v>
      </c>
      <c r="AN37" s="34">
        <f>$L$28/'Fixed data'!$C$7</f>
        <v>0</v>
      </c>
      <c r="AO37" s="34">
        <f>$L$28/'Fixed data'!$C$7</f>
        <v>0</v>
      </c>
      <c r="AP37" s="34">
        <f>$L$28/'Fixed data'!$C$7</f>
        <v>0</v>
      </c>
      <c r="AQ37" s="34">
        <f>$L$28/'Fixed data'!$C$7</f>
        <v>0</v>
      </c>
      <c r="AR37" s="34">
        <f>$L$28/'Fixed data'!$C$7</f>
        <v>0</v>
      </c>
      <c r="AS37" s="34">
        <f>$L$28/'Fixed data'!$C$7</f>
        <v>0</v>
      </c>
      <c r="AT37" s="34">
        <f>$L$28/'Fixed data'!$C$7</f>
        <v>0</v>
      </c>
      <c r="AU37" s="34">
        <f>$L$28/'Fixed data'!$C$7</f>
        <v>0</v>
      </c>
      <c r="AV37" s="34">
        <f>$L$28/'Fixed data'!$C$7</f>
        <v>0</v>
      </c>
      <c r="AW37" s="34">
        <f>$L$28/'Fixed data'!$C$7</f>
        <v>0</v>
      </c>
      <c r="AX37" s="34">
        <f>$L$28/'Fixed data'!$C$7</f>
        <v>0</v>
      </c>
      <c r="AY37" s="34">
        <f>$L$28/'Fixed data'!$C$7</f>
        <v>0</v>
      </c>
      <c r="AZ37" s="34">
        <f>$L$28/'Fixed data'!$C$7</f>
        <v>0</v>
      </c>
      <c r="BA37" s="34">
        <f>$L$28/'Fixed data'!$C$7</f>
        <v>0</v>
      </c>
      <c r="BB37" s="34">
        <f>$L$28/'Fixed data'!$C$7</f>
        <v>0</v>
      </c>
      <c r="BC37" s="34">
        <f>$L$28/'Fixed data'!$C$7</f>
        <v>0</v>
      </c>
      <c r="BD37" s="34">
        <f>$L$28/'Fixed data'!$C$7</f>
        <v>0</v>
      </c>
    </row>
    <row r="38" spans="1:57" ht="16.5" hidden="1" customHeight="1" outlineLevel="1" x14ac:dyDescent="0.35">
      <c r="A38" s="116"/>
      <c r="B38" s="9" t="s">
        <v>110</v>
      </c>
      <c r="C38" s="11" t="s">
        <v>132</v>
      </c>
      <c r="D38" s="9" t="s">
        <v>40</v>
      </c>
      <c r="F38" s="34"/>
      <c r="G38" s="34"/>
      <c r="H38" s="34"/>
      <c r="I38" s="34"/>
      <c r="J38" s="34"/>
      <c r="K38" s="34"/>
      <c r="L38" s="34"/>
      <c r="M38" s="34"/>
      <c r="N38" s="34">
        <f>$M$28/'Fixed data'!$C$7</f>
        <v>-1.4222222222222225E-2</v>
      </c>
      <c r="O38" s="34">
        <f>$M$28/'Fixed data'!$C$7</f>
        <v>-1.4222222222222225E-2</v>
      </c>
      <c r="P38" s="34">
        <f>$M$28/'Fixed data'!$C$7</f>
        <v>-1.4222222222222225E-2</v>
      </c>
      <c r="Q38" s="34">
        <f>$M$28/'Fixed data'!$C$7</f>
        <v>-1.4222222222222225E-2</v>
      </c>
      <c r="R38" s="34">
        <f>$M$28/'Fixed data'!$C$7</f>
        <v>-1.4222222222222225E-2</v>
      </c>
      <c r="S38" s="34">
        <f>$M$28/'Fixed data'!$C$7</f>
        <v>-1.4222222222222225E-2</v>
      </c>
      <c r="T38" s="34">
        <f>$M$28/'Fixed data'!$C$7</f>
        <v>-1.4222222222222225E-2</v>
      </c>
      <c r="U38" s="34">
        <f>$M$28/'Fixed data'!$C$7</f>
        <v>-1.4222222222222225E-2</v>
      </c>
      <c r="V38" s="34">
        <f>$M$28/'Fixed data'!$C$7</f>
        <v>-1.4222222222222225E-2</v>
      </c>
      <c r="W38" s="34">
        <f>$M$28/'Fixed data'!$C$7</f>
        <v>-1.4222222222222225E-2</v>
      </c>
      <c r="X38" s="34">
        <f>$M$28/'Fixed data'!$C$7</f>
        <v>-1.4222222222222225E-2</v>
      </c>
      <c r="Y38" s="34">
        <f>$M$28/'Fixed data'!$C$7</f>
        <v>-1.4222222222222225E-2</v>
      </c>
      <c r="Z38" s="34">
        <f>$M$28/'Fixed data'!$C$7</f>
        <v>-1.4222222222222225E-2</v>
      </c>
      <c r="AA38" s="34">
        <f>$M$28/'Fixed data'!$C$7</f>
        <v>-1.4222222222222225E-2</v>
      </c>
      <c r="AB38" s="34">
        <f>$M$28/'Fixed data'!$C$7</f>
        <v>-1.4222222222222225E-2</v>
      </c>
      <c r="AC38" s="34">
        <f>$M$28/'Fixed data'!$C$7</f>
        <v>-1.4222222222222225E-2</v>
      </c>
      <c r="AD38" s="34">
        <f>$M$28/'Fixed data'!$C$7</f>
        <v>-1.4222222222222225E-2</v>
      </c>
      <c r="AE38" s="34">
        <f>$M$28/'Fixed data'!$C$7</f>
        <v>-1.4222222222222225E-2</v>
      </c>
      <c r="AF38" s="34">
        <f>$M$28/'Fixed data'!$C$7</f>
        <v>-1.4222222222222225E-2</v>
      </c>
      <c r="AG38" s="34">
        <f>$M$28/'Fixed data'!$C$7</f>
        <v>-1.4222222222222225E-2</v>
      </c>
      <c r="AH38" s="34">
        <f>$M$28/'Fixed data'!$C$7</f>
        <v>-1.4222222222222225E-2</v>
      </c>
      <c r="AI38" s="34">
        <f>$M$28/'Fixed data'!$C$7</f>
        <v>-1.4222222222222225E-2</v>
      </c>
      <c r="AJ38" s="34">
        <f>$M$28/'Fixed data'!$C$7</f>
        <v>-1.4222222222222225E-2</v>
      </c>
      <c r="AK38" s="34">
        <f>$M$28/'Fixed data'!$C$7</f>
        <v>-1.4222222222222225E-2</v>
      </c>
      <c r="AL38" s="34">
        <f>$M$28/'Fixed data'!$C$7</f>
        <v>-1.4222222222222225E-2</v>
      </c>
      <c r="AM38" s="34">
        <f>$M$28/'Fixed data'!$C$7</f>
        <v>-1.4222222222222225E-2</v>
      </c>
      <c r="AN38" s="34">
        <f>$M$28/'Fixed data'!$C$7</f>
        <v>-1.4222222222222225E-2</v>
      </c>
      <c r="AO38" s="34">
        <f>$M$28/'Fixed data'!$C$7</f>
        <v>-1.4222222222222225E-2</v>
      </c>
      <c r="AP38" s="34">
        <f>$M$28/'Fixed data'!$C$7</f>
        <v>-1.4222222222222225E-2</v>
      </c>
      <c r="AQ38" s="34">
        <f>$M$28/'Fixed data'!$C$7</f>
        <v>-1.4222222222222225E-2</v>
      </c>
      <c r="AR38" s="34">
        <f>$M$28/'Fixed data'!$C$7</f>
        <v>-1.4222222222222225E-2</v>
      </c>
      <c r="AS38" s="34">
        <f>$M$28/'Fixed data'!$C$7</f>
        <v>-1.4222222222222225E-2</v>
      </c>
      <c r="AT38" s="34">
        <f>$M$28/'Fixed data'!$C$7</f>
        <v>-1.4222222222222225E-2</v>
      </c>
      <c r="AU38" s="34">
        <f>$M$28/'Fixed data'!$C$7</f>
        <v>-1.4222222222222225E-2</v>
      </c>
      <c r="AV38" s="34">
        <f>$M$28/'Fixed data'!$C$7</f>
        <v>-1.4222222222222225E-2</v>
      </c>
      <c r="AW38" s="34">
        <f>$M$28/'Fixed data'!$C$7</f>
        <v>-1.4222222222222225E-2</v>
      </c>
      <c r="AX38" s="34">
        <f>$M$28/'Fixed data'!$C$7</f>
        <v>-1.4222222222222225E-2</v>
      </c>
      <c r="AY38" s="34">
        <f>$M$28/'Fixed data'!$C$7</f>
        <v>-1.4222222222222225E-2</v>
      </c>
      <c r="AZ38" s="34">
        <f>$M$28/'Fixed data'!$C$7</f>
        <v>-1.4222222222222225E-2</v>
      </c>
      <c r="BA38" s="34">
        <f>$M$28/'Fixed data'!$C$7</f>
        <v>-1.4222222222222225E-2</v>
      </c>
      <c r="BB38" s="34">
        <f>$M$28/'Fixed data'!$C$7</f>
        <v>-1.4222222222222225E-2</v>
      </c>
      <c r="BC38" s="34">
        <f>$M$28/'Fixed data'!$C$7</f>
        <v>-1.4222222222222225E-2</v>
      </c>
      <c r="BD38" s="34">
        <f>$M$28/'Fixed data'!$C$7</f>
        <v>-1.4222222222222225E-2</v>
      </c>
      <c r="BE38" s="34"/>
    </row>
    <row r="39" spans="1:57" ht="16.5" hidden="1" customHeight="1" outlineLevel="1" x14ac:dyDescent="0.35">
      <c r="A39" s="116"/>
      <c r="B39" s="9" t="s">
        <v>111</v>
      </c>
      <c r="C39" s="11" t="s">
        <v>133</v>
      </c>
      <c r="D39" s="9" t="s">
        <v>40</v>
      </c>
      <c r="F39" s="34"/>
      <c r="G39" s="34"/>
      <c r="H39" s="34"/>
      <c r="I39" s="34"/>
      <c r="J39" s="34"/>
      <c r="K39" s="34"/>
      <c r="L39" s="34"/>
      <c r="M39" s="34"/>
      <c r="N39" s="34"/>
      <c r="O39" s="34">
        <f>$N$28/'Fixed data'!$C$7</f>
        <v>-1.4222222222222225E-2</v>
      </c>
      <c r="P39" s="34">
        <f>$N$28/'Fixed data'!$C$7</f>
        <v>-1.4222222222222225E-2</v>
      </c>
      <c r="Q39" s="34">
        <f>$N$28/'Fixed data'!$C$7</f>
        <v>-1.4222222222222225E-2</v>
      </c>
      <c r="R39" s="34">
        <f>$N$28/'Fixed data'!$C$7</f>
        <v>-1.4222222222222225E-2</v>
      </c>
      <c r="S39" s="34">
        <f>$N$28/'Fixed data'!$C$7</f>
        <v>-1.4222222222222225E-2</v>
      </c>
      <c r="T39" s="34">
        <f>$N$28/'Fixed data'!$C$7</f>
        <v>-1.4222222222222225E-2</v>
      </c>
      <c r="U39" s="34">
        <f>$N$28/'Fixed data'!$C$7</f>
        <v>-1.4222222222222225E-2</v>
      </c>
      <c r="V39" s="34">
        <f>$N$28/'Fixed data'!$C$7</f>
        <v>-1.4222222222222225E-2</v>
      </c>
      <c r="W39" s="34">
        <f>$N$28/'Fixed data'!$C$7</f>
        <v>-1.4222222222222225E-2</v>
      </c>
      <c r="X39" s="34">
        <f>$N$28/'Fixed data'!$C$7</f>
        <v>-1.4222222222222225E-2</v>
      </c>
      <c r="Y39" s="34">
        <f>$N$28/'Fixed data'!$C$7</f>
        <v>-1.4222222222222225E-2</v>
      </c>
      <c r="Z39" s="34">
        <f>$N$28/'Fixed data'!$C$7</f>
        <v>-1.4222222222222225E-2</v>
      </c>
      <c r="AA39" s="34">
        <f>$N$28/'Fixed data'!$C$7</f>
        <v>-1.4222222222222225E-2</v>
      </c>
      <c r="AB39" s="34">
        <f>$N$28/'Fixed data'!$C$7</f>
        <v>-1.4222222222222225E-2</v>
      </c>
      <c r="AC39" s="34">
        <f>$N$28/'Fixed data'!$C$7</f>
        <v>-1.4222222222222225E-2</v>
      </c>
      <c r="AD39" s="34">
        <f>$N$28/'Fixed data'!$C$7</f>
        <v>-1.4222222222222225E-2</v>
      </c>
      <c r="AE39" s="34">
        <f>$N$28/'Fixed data'!$C$7</f>
        <v>-1.4222222222222225E-2</v>
      </c>
      <c r="AF39" s="34">
        <f>$N$28/'Fixed data'!$C$7</f>
        <v>-1.4222222222222225E-2</v>
      </c>
      <c r="AG39" s="34">
        <f>$N$28/'Fixed data'!$C$7</f>
        <v>-1.4222222222222225E-2</v>
      </c>
      <c r="AH39" s="34">
        <f>$N$28/'Fixed data'!$C$7</f>
        <v>-1.4222222222222225E-2</v>
      </c>
      <c r="AI39" s="34">
        <f>$N$28/'Fixed data'!$C$7</f>
        <v>-1.4222222222222225E-2</v>
      </c>
      <c r="AJ39" s="34">
        <f>$N$28/'Fixed data'!$C$7</f>
        <v>-1.4222222222222225E-2</v>
      </c>
      <c r="AK39" s="34">
        <f>$N$28/'Fixed data'!$C$7</f>
        <v>-1.4222222222222225E-2</v>
      </c>
      <c r="AL39" s="34">
        <f>$N$28/'Fixed data'!$C$7</f>
        <v>-1.4222222222222225E-2</v>
      </c>
      <c r="AM39" s="34">
        <f>$N$28/'Fixed data'!$C$7</f>
        <v>-1.4222222222222225E-2</v>
      </c>
      <c r="AN39" s="34">
        <f>$N$28/'Fixed data'!$C$7</f>
        <v>-1.4222222222222225E-2</v>
      </c>
      <c r="AO39" s="34">
        <f>$N$28/'Fixed data'!$C$7</f>
        <v>-1.4222222222222225E-2</v>
      </c>
      <c r="AP39" s="34">
        <f>$N$28/'Fixed data'!$C$7</f>
        <v>-1.4222222222222225E-2</v>
      </c>
      <c r="AQ39" s="34">
        <f>$N$28/'Fixed data'!$C$7</f>
        <v>-1.4222222222222225E-2</v>
      </c>
      <c r="AR39" s="34">
        <f>$N$28/'Fixed data'!$C$7</f>
        <v>-1.4222222222222225E-2</v>
      </c>
      <c r="AS39" s="34">
        <f>$N$28/'Fixed data'!$C$7</f>
        <v>-1.4222222222222225E-2</v>
      </c>
      <c r="AT39" s="34">
        <f>$N$28/'Fixed data'!$C$7</f>
        <v>-1.4222222222222225E-2</v>
      </c>
      <c r="AU39" s="34">
        <f>$N$28/'Fixed data'!$C$7</f>
        <v>-1.4222222222222225E-2</v>
      </c>
      <c r="AV39" s="34">
        <f>$N$28/'Fixed data'!$C$7</f>
        <v>-1.4222222222222225E-2</v>
      </c>
      <c r="AW39" s="34">
        <f>$N$28/'Fixed data'!$C$7</f>
        <v>-1.4222222222222225E-2</v>
      </c>
      <c r="AX39" s="34">
        <f>$N$28/'Fixed data'!$C$7</f>
        <v>-1.4222222222222225E-2</v>
      </c>
      <c r="AY39" s="34">
        <f>$N$28/'Fixed data'!$C$7</f>
        <v>-1.4222222222222225E-2</v>
      </c>
      <c r="AZ39" s="34">
        <f>$N$28/'Fixed data'!$C$7</f>
        <v>-1.4222222222222225E-2</v>
      </c>
      <c r="BA39" s="34">
        <f>$N$28/'Fixed data'!$C$7</f>
        <v>-1.4222222222222225E-2</v>
      </c>
      <c r="BB39" s="34">
        <f>$N$28/'Fixed data'!$C$7</f>
        <v>-1.4222222222222225E-2</v>
      </c>
      <c r="BC39" s="34">
        <f>$N$28/'Fixed data'!$C$7</f>
        <v>-1.4222222222222225E-2</v>
      </c>
      <c r="BD39" s="34">
        <f>$N$28/'Fixed data'!$C$7</f>
        <v>-1.4222222222222225E-2</v>
      </c>
    </row>
    <row r="40" spans="1:57" ht="16.5" hidden="1" customHeight="1" outlineLevel="1" x14ac:dyDescent="0.35">
      <c r="A40" s="116"/>
      <c r="B40" s="9" t="s">
        <v>112</v>
      </c>
      <c r="C40" s="11" t="s">
        <v>134</v>
      </c>
      <c r="D40" s="9" t="s">
        <v>40</v>
      </c>
      <c r="F40" s="34"/>
      <c r="G40" s="34"/>
      <c r="H40" s="34"/>
      <c r="I40" s="34"/>
      <c r="J40" s="34"/>
      <c r="K40" s="34"/>
      <c r="L40" s="34"/>
      <c r="M40" s="34"/>
      <c r="N40" s="34"/>
      <c r="O40" s="34"/>
      <c r="P40" s="34">
        <f>$O$28/'Fixed data'!$C$7</f>
        <v>1.4222222222222225E-2</v>
      </c>
      <c r="Q40" s="34">
        <f>$O$28/'Fixed data'!$C$7</f>
        <v>1.4222222222222225E-2</v>
      </c>
      <c r="R40" s="34">
        <f>$O$28/'Fixed data'!$C$7</f>
        <v>1.4222222222222225E-2</v>
      </c>
      <c r="S40" s="34">
        <f>$O$28/'Fixed data'!$C$7</f>
        <v>1.4222222222222225E-2</v>
      </c>
      <c r="T40" s="34">
        <f>$O$28/'Fixed data'!$C$7</f>
        <v>1.4222222222222225E-2</v>
      </c>
      <c r="U40" s="34">
        <f>$O$28/'Fixed data'!$C$7</f>
        <v>1.4222222222222225E-2</v>
      </c>
      <c r="V40" s="34">
        <f>$O$28/'Fixed data'!$C$7</f>
        <v>1.4222222222222225E-2</v>
      </c>
      <c r="W40" s="34">
        <f>$O$28/'Fixed data'!$C$7</f>
        <v>1.4222222222222225E-2</v>
      </c>
      <c r="X40" s="34">
        <f>$O$28/'Fixed data'!$C$7</f>
        <v>1.4222222222222225E-2</v>
      </c>
      <c r="Y40" s="34">
        <f>$O$28/'Fixed data'!$C$7</f>
        <v>1.4222222222222225E-2</v>
      </c>
      <c r="Z40" s="34">
        <f>$O$28/'Fixed data'!$C$7</f>
        <v>1.4222222222222225E-2</v>
      </c>
      <c r="AA40" s="34">
        <f>$O$28/'Fixed data'!$C$7</f>
        <v>1.4222222222222225E-2</v>
      </c>
      <c r="AB40" s="34">
        <f>$O$28/'Fixed data'!$C$7</f>
        <v>1.4222222222222225E-2</v>
      </c>
      <c r="AC40" s="34">
        <f>$O$28/'Fixed data'!$C$7</f>
        <v>1.4222222222222225E-2</v>
      </c>
      <c r="AD40" s="34">
        <f>$O$28/'Fixed data'!$C$7</f>
        <v>1.4222222222222225E-2</v>
      </c>
      <c r="AE40" s="34">
        <f>$O$28/'Fixed data'!$C$7</f>
        <v>1.4222222222222225E-2</v>
      </c>
      <c r="AF40" s="34">
        <f>$O$28/'Fixed data'!$C$7</f>
        <v>1.4222222222222225E-2</v>
      </c>
      <c r="AG40" s="34">
        <f>$O$28/'Fixed data'!$C$7</f>
        <v>1.4222222222222225E-2</v>
      </c>
      <c r="AH40" s="34">
        <f>$O$28/'Fixed data'!$C$7</f>
        <v>1.4222222222222225E-2</v>
      </c>
      <c r="AI40" s="34">
        <f>$O$28/'Fixed data'!$C$7</f>
        <v>1.4222222222222225E-2</v>
      </c>
      <c r="AJ40" s="34">
        <f>$O$28/'Fixed data'!$C$7</f>
        <v>1.4222222222222225E-2</v>
      </c>
      <c r="AK40" s="34">
        <f>$O$28/'Fixed data'!$C$7</f>
        <v>1.4222222222222225E-2</v>
      </c>
      <c r="AL40" s="34">
        <f>$O$28/'Fixed data'!$C$7</f>
        <v>1.4222222222222225E-2</v>
      </c>
      <c r="AM40" s="34">
        <f>$O$28/'Fixed data'!$C$7</f>
        <v>1.4222222222222225E-2</v>
      </c>
      <c r="AN40" s="34">
        <f>$O$28/'Fixed data'!$C$7</f>
        <v>1.4222222222222225E-2</v>
      </c>
      <c r="AO40" s="34">
        <f>$O$28/'Fixed data'!$C$7</f>
        <v>1.4222222222222225E-2</v>
      </c>
      <c r="AP40" s="34">
        <f>$O$28/'Fixed data'!$C$7</f>
        <v>1.4222222222222225E-2</v>
      </c>
      <c r="AQ40" s="34">
        <f>$O$28/'Fixed data'!$C$7</f>
        <v>1.4222222222222225E-2</v>
      </c>
      <c r="AR40" s="34">
        <f>$O$28/'Fixed data'!$C$7</f>
        <v>1.4222222222222225E-2</v>
      </c>
      <c r="AS40" s="34">
        <f>$O$28/'Fixed data'!$C$7</f>
        <v>1.4222222222222225E-2</v>
      </c>
      <c r="AT40" s="34">
        <f>$O$28/'Fixed data'!$C$7</f>
        <v>1.4222222222222225E-2</v>
      </c>
      <c r="AU40" s="34">
        <f>$O$28/'Fixed data'!$C$7</f>
        <v>1.4222222222222225E-2</v>
      </c>
      <c r="AV40" s="34">
        <f>$O$28/'Fixed data'!$C$7</f>
        <v>1.4222222222222225E-2</v>
      </c>
      <c r="AW40" s="34">
        <f>$O$28/'Fixed data'!$C$7</f>
        <v>1.4222222222222225E-2</v>
      </c>
      <c r="AX40" s="34">
        <f>$O$28/'Fixed data'!$C$7</f>
        <v>1.4222222222222225E-2</v>
      </c>
      <c r="AY40" s="34">
        <f>$O$28/'Fixed data'!$C$7</f>
        <v>1.4222222222222225E-2</v>
      </c>
      <c r="AZ40" s="34">
        <f>$O$28/'Fixed data'!$C$7</f>
        <v>1.4222222222222225E-2</v>
      </c>
      <c r="BA40" s="34">
        <f>$O$28/'Fixed data'!$C$7</f>
        <v>1.4222222222222225E-2</v>
      </c>
      <c r="BB40" s="34">
        <f>$O$28/'Fixed data'!$C$7</f>
        <v>1.4222222222222225E-2</v>
      </c>
      <c r="BC40" s="34">
        <f>$O$28/'Fixed data'!$C$7</f>
        <v>1.4222222222222225E-2</v>
      </c>
      <c r="BD40" s="34">
        <f>$O$28/'Fixed data'!$C$7</f>
        <v>1.4222222222222225E-2</v>
      </c>
    </row>
    <row r="41" spans="1:57" ht="16.5" hidden="1" customHeight="1" outlineLevel="1" x14ac:dyDescent="0.35">
      <c r="A41" s="116"/>
      <c r="B41" s="9" t="s">
        <v>113</v>
      </c>
      <c r="C41" s="11" t="s">
        <v>135</v>
      </c>
      <c r="D41" s="9" t="s">
        <v>40</v>
      </c>
      <c r="F41" s="34"/>
      <c r="G41" s="34"/>
      <c r="H41" s="34"/>
      <c r="I41" s="34"/>
      <c r="J41" s="34"/>
      <c r="K41" s="34"/>
      <c r="L41" s="34"/>
      <c r="M41" s="34"/>
      <c r="N41" s="34"/>
      <c r="O41" s="34"/>
      <c r="P41" s="34"/>
      <c r="Q41" s="34">
        <f>$P$28/'Fixed data'!$C$7</f>
        <v>1.4222222222222225E-2</v>
      </c>
      <c r="R41" s="34">
        <f>$P$28/'Fixed data'!$C$7</f>
        <v>1.4222222222222225E-2</v>
      </c>
      <c r="S41" s="34">
        <f>$P$28/'Fixed data'!$C$7</f>
        <v>1.4222222222222225E-2</v>
      </c>
      <c r="T41" s="34">
        <f>$P$28/'Fixed data'!$C$7</f>
        <v>1.4222222222222225E-2</v>
      </c>
      <c r="U41" s="34">
        <f>$P$28/'Fixed data'!$C$7</f>
        <v>1.4222222222222225E-2</v>
      </c>
      <c r="V41" s="34">
        <f>$P$28/'Fixed data'!$C$7</f>
        <v>1.4222222222222225E-2</v>
      </c>
      <c r="W41" s="34">
        <f>$P$28/'Fixed data'!$C$7</f>
        <v>1.4222222222222225E-2</v>
      </c>
      <c r="X41" s="34">
        <f>$P$28/'Fixed data'!$C$7</f>
        <v>1.4222222222222225E-2</v>
      </c>
      <c r="Y41" s="34">
        <f>$P$28/'Fixed data'!$C$7</f>
        <v>1.4222222222222225E-2</v>
      </c>
      <c r="Z41" s="34">
        <f>$P$28/'Fixed data'!$C$7</f>
        <v>1.4222222222222225E-2</v>
      </c>
      <c r="AA41" s="34">
        <f>$P$28/'Fixed data'!$C$7</f>
        <v>1.4222222222222225E-2</v>
      </c>
      <c r="AB41" s="34">
        <f>$P$28/'Fixed data'!$C$7</f>
        <v>1.4222222222222225E-2</v>
      </c>
      <c r="AC41" s="34">
        <f>$P$28/'Fixed data'!$C$7</f>
        <v>1.4222222222222225E-2</v>
      </c>
      <c r="AD41" s="34">
        <f>$P$28/'Fixed data'!$C$7</f>
        <v>1.4222222222222225E-2</v>
      </c>
      <c r="AE41" s="34">
        <f>$P$28/'Fixed data'!$C$7</f>
        <v>1.4222222222222225E-2</v>
      </c>
      <c r="AF41" s="34">
        <f>$P$28/'Fixed data'!$C$7</f>
        <v>1.4222222222222225E-2</v>
      </c>
      <c r="AG41" s="34">
        <f>$P$28/'Fixed data'!$C$7</f>
        <v>1.4222222222222225E-2</v>
      </c>
      <c r="AH41" s="34">
        <f>$P$28/'Fixed data'!$C$7</f>
        <v>1.4222222222222225E-2</v>
      </c>
      <c r="AI41" s="34">
        <f>$P$28/'Fixed data'!$C$7</f>
        <v>1.4222222222222225E-2</v>
      </c>
      <c r="AJ41" s="34">
        <f>$P$28/'Fixed data'!$C$7</f>
        <v>1.4222222222222225E-2</v>
      </c>
      <c r="AK41" s="34">
        <f>$P$28/'Fixed data'!$C$7</f>
        <v>1.4222222222222225E-2</v>
      </c>
      <c r="AL41" s="34">
        <f>$P$28/'Fixed data'!$C$7</f>
        <v>1.4222222222222225E-2</v>
      </c>
      <c r="AM41" s="34">
        <f>$P$28/'Fixed data'!$C$7</f>
        <v>1.4222222222222225E-2</v>
      </c>
      <c r="AN41" s="34">
        <f>$P$28/'Fixed data'!$C$7</f>
        <v>1.4222222222222225E-2</v>
      </c>
      <c r="AO41" s="34">
        <f>$P$28/'Fixed data'!$C$7</f>
        <v>1.4222222222222225E-2</v>
      </c>
      <c r="AP41" s="34">
        <f>$P$28/'Fixed data'!$C$7</f>
        <v>1.4222222222222225E-2</v>
      </c>
      <c r="AQ41" s="34">
        <f>$P$28/'Fixed data'!$C$7</f>
        <v>1.4222222222222225E-2</v>
      </c>
      <c r="AR41" s="34">
        <f>$P$28/'Fixed data'!$C$7</f>
        <v>1.4222222222222225E-2</v>
      </c>
      <c r="AS41" s="34">
        <f>$P$28/'Fixed data'!$C$7</f>
        <v>1.4222222222222225E-2</v>
      </c>
      <c r="AT41" s="34">
        <f>$P$28/'Fixed data'!$C$7</f>
        <v>1.4222222222222225E-2</v>
      </c>
      <c r="AU41" s="34">
        <f>$P$28/'Fixed data'!$C$7</f>
        <v>1.4222222222222225E-2</v>
      </c>
      <c r="AV41" s="34">
        <f>$P$28/'Fixed data'!$C$7</f>
        <v>1.4222222222222225E-2</v>
      </c>
      <c r="AW41" s="34">
        <f>$P$28/'Fixed data'!$C$7</f>
        <v>1.4222222222222225E-2</v>
      </c>
      <c r="AX41" s="34">
        <f>$P$28/'Fixed data'!$C$7</f>
        <v>1.4222222222222225E-2</v>
      </c>
      <c r="AY41" s="34">
        <f>$P$28/'Fixed data'!$C$7</f>
        <v>1.4222222222222225E-2</v>
      </c>
      <c r="AZ41" s="34">
        <f>$P$28/'Fixed data'!$C$7</f>
        <v>1.4222222222222225E-2</v>
      </c>
      <c r="BA41" s="34">
        <f>$P$28/'Fixed data'!$C$7</f>
        <v>1.4222222222222225E-2</v>
      </c>
      <c r="BB41" s="34">
        <f>$P$28/'Fixed data'!$C$7</f>
        <v>1.4222222222222225E-2</v>
      </c>
      <c r="BC41" s="34">
        <f>$P$28/'Fixed data'!$C$7</f>
        <v>1.4222222222222225E-2</v>
      </c>
      <c r="BD41" s="34">
        <f>$P$28/'Fixed data'!$C$7</f>
        <v>1.4222222222222225E-2</v>
      </c>
    </row>
    <row r="42" spans="1:57" ht="16.5" hidden="1" customHeight="1" outlineLevel="1" x14ac:dyDescent="0.35">
      <c r="A42" s="116"/>
      <c r="B42" s="9" t="s">
        <v>114</v>
      </c>
      <c r="C42" s="11" t="s">
        <v>136</v>
      </c>
      <c r="D42" s="9" t="s">
        <v>40</v>
      </c>
      <c r="F42" s="34"/>
      <c r="G42" s="34"/>
      <c r="H42" s="34"/>
      <c r="I42" s="34"/>
      <c r="J42" s="34"/>
      <c r="K42" s="34"/>
      <c r="L42" s="34"/>
      <c r="M42" s="34"/>
      <c r="N42" s="34"/>
      <c r="O42" s="34"/>
      <c r="P42" s="34"/>
      <c r="Q42" s="34"/>
      <c r="R42" s="34">
        <f>$Q$28/'Fixed data'!$C$7</f>
        <v>0</v>
      </c>
      <c r="S42" s="34">
        <f>$Q$28/'Fixed data'!$C$7</f>
        <v>0</v>
      </c>
      <c r="T42" s="34">
        <f>$Q$28/'Fixed data'!$C$7</f>
        <v>0</v>
      </c>
      <c r="U42" s="34">
        <f>$Q$28/'Fixed data'!$C$7</f>
        <v>0</v>
      </c>
      <c r="V42" s="34">
        <f>$Q$28/'Fixed data'!$C$7</f>
        <v>0</v>
      </c>
      <c r="W42" s="34">
        <f>$Q$28/'Fixed data'!$C$7</f>
        <v>0</v>
      </c>
      <c r="X42" s="34">
        <f>$Q$28/'Fixed data'!$C$7</f>
        <v>0</v>
      </c>
      <c r="Y42" s="34">
        <f>$Q$28/'Fixed data'!$C$7</f>
        <v>0</v>
      </c>
      <c r="Z42" s="34">
        <f>$Q$28/'Fixed data'!$C$7</f>
        <v>0</v>
      </c>
      <c r="AA42" s="34">
        <f>$Q$28/'Fixed data'!$C$7</f>
        <v>0</v>
      </c>
      <c r="AB42" s="34">
        <f>$Q$28/'Fixed data'!$C$7</f>
        <v>0</v>
      </c>
      <c r="AC42" s="34">
        <f>$Q$28/'Fixed data'!$C$7</f>
        <v>0</v>
      </c>
      <c r="AD42" s="34">
        <f>$Q$28/'Fixed data'!$C$7</f>
        <v>0</v>
      </c>
      <c r="AE42" s="34">
        <f>$Q$28/'Fixed data'!$C$7</f>
        <v>0</v>
      </c>
      <c r="AF42" s="34">
        <f>$Q$28/'Fixed data'!$C$7</f>
        <v>0</v>
      </c>
      <c r="AG42" s="34">
        <f>$Q$28/'Fixed data'!$C$7</f>
        <v>0</v>
      </c>
      <c r="AH42" s="34">
        <f>$Q$28/'Fixed data'!$C$7</f>
        <v>0</v>
      </c>
      <c r="AI42" s="34">
        <f>$Q$28/'Fixed data'!$C$7</f>
        <v>0</v>
      </c>
      <c r="AJ42" s="34">
        <f>$Q$28/'Fixed data'!$C$7</f>
        <v>0</v>
      </c>
      <c r="AK42" s="34">
        <f>$Q$28/'Fixed data'!$C$7</f>
        <v>0</v>
      </c>
      <c r="AL42" s="34">
        <f>$Q$28/'Fixed data'!$C$7</f>
        <v>0</v>
      </c>
      <c r="AM42" s="34">
        <f>$Q$28/'Fixed data'!$C$7</f>
        <v>0</v>
      </c>
      <c r="AN42" s="34">
        <f>$Q$28/'Fixed data'!$C$7</f>
        <v>0</v>
      </c>
      <c r="AO42" s="34">
        <f>$Q$28/'Fixed data'!$C$7</f>
        <v>0</v>
      </c>
      <c r="AP42" s="34">
        <f>$Q$28/'Fixed data'!$C$7</f>
        <v>0</v>
      </c>
      <c r="AQ42" s="34">
        <f>$Q$28/'Fixed data'!$C$7</f>
        <v>0</v>
      </c>
      <c r="AR42" s="34">
        <f>$Q$28/'Fixed data'!$C$7</f>
        <v>0</v>
      </c>
      <c r="AS42" s="34">
        <f>$Q$28/'Fixed data'!$C$7</f>
        <v>0</v>
      </c>
      <c r="AT42" s="34">
        <f>$Q$28/'Fixed data'!$C$7</f>
        <v>0</v>
      </c>
      <c r="AU42" s="34">
        <f>$Q$28/'Fixed data'!$C$7</f>
        <v>0</v>
      </c>
      <c r="AV42" s="34">
        <f>$Q$28/'Fixed data'!$C$7</f>
        <v>0</v>
      </c>
      <c r="AW42" s="34">
        <f>$Q$28/'Fixed data'!$C$7</f>
        <v>0</v>
      </c>
      <c r="AX42" s="34">
        <f>$Q$28/'Fixed data'!$C$7</f>
        <v>0</v>
      </c>
      <c r="AY42" s="34">
        <f>$Q$28/'Fixed data'!$C$7</f>
        <v>0</v>
      </c>
      <c r="AZ42" s="34">
        <f>$Q$28/'Fixed data'!$C$7</f>
        <v>0</v>
      </c>
      <c r="BA42" s="34">
        <f>$Q$28/'Fixed data'!$C$7</f>
        <v>0</v>
      </c>
      <c r="BB42" s="34">
        <f>$Q$28/'Fixed data'!$C$7</f>
        <v>0</v>
      </c>
      <c r="BC42" s="34">
        <f>$Q$28/'Fixed data'!$C$7</f>
        <v>0</v>
      </c>
      <c r="BD42" s="34">
        <f>$Q$28/'Fixed data'!$C$7</f>
        <v>0</v>
      </c>
    </row>
    <row r="43" spans="1:57" ht="16.5" hidden="1" customHeight="1" outlineLevel="1" x14ac:dyDescent="0.35">
      <c r="A43" s="116"/>
      <c r="B43" s="9" t="s">
        <v>115</v>
      </c>
      <c r="C43" s="11" t="s">
        <v>137</v>
      </c>
      <c r="D43" s="9" t="s">
        <v>40</v>
      </c>
      <c r="F43" s="34"/>
      <c r="G43" s="34"/>
      <c r="H43" s="34"/>
      <c r="I43" s="34"/>
      <c r="J43" s="34"/>
      <c r="K43" s="34"/>
      <c r="L43" s="34"/>
      <c r="M43" s="34"/>
      <c r="N43" s="34"/>
      <c r="O43" s="34"/>
      <c r="P43" s="34"/>
      <c r="Q43" s="34"/>
      <c r="R43" s="34"/>
      <c r="S43" s="34">
        <f>$R$28/'Fixed data'!$C$7</f>
        <v>0</v>
      </c>
      <c r="T43" s="34">
        <f>$R$28/'Fixed data'!$C$7</f>
        <v>0</v>
      </c>
      <c r="U43" s="34">
        <f>$R$28/'Fixed data'!$C$7</f>
        <v>0</v>
      </c>
      <c r="V43" s="34">
        <f>$R$28/'Fixed data'!$C$7</f>
        <v>0</v>
      </c>
      <c r="W43" s="34">
        <f>$R$28/'Fixed data'!$C$7</f>
        <v>0</v>
      </c>
      <c r="X43" s="34">
        <f>$R$28/'Fixed data'!$C$7</f>
        <v>0</v>
      </c>
      <c r="Y43" s="34">
        <f>$R$28/'Fixed data'!$C$7</f>
        <v>0</v>
      </c>
      <c r="Z43" s="34">
        <f>$R$28/'Fixed data'!$C$7</f>
        <v>0</v>
      </c>
      <c r="AA43" s="34">
        <f>$R$28/'Fixed data'!$C$7</f>
        <v>0</v>
      </c>
      <c r="AB43" s="34">
        <f>$R$28/'Fixed data'!$C$7</f>
        <v>0</v>
      </c>
      <c r="AC43" s="34">
        <f>$R$28/'Fixed data'!$C$7</f>
        <v>0</v>
      </c>
      <c r="AD43" s="34">
        <f>$R$28/'Fixed data'!$C$7</f>
        <v>0</v>
      </c>
      <c r="AE43" s="34">
        <f>$R$28/'Fixed data'!$C$7</f>
        <v>0</v>
      </c>
      <c r="AF43" s="34">
        <f>$R$28/'Fixed data'!$C$7</f>
        <v>0</v>
      </c>
      <c r="AG43" s="34">
        <f>$R$28/'Fixed data'!$C$7</f>
        <v>0</v>
      </c>
      <c r="AH43" s="34">
        <f>$R$28/'Fixed data'!$C$7</f>
        <v>0</v>
      </c>
      <c r="AI43" s="34">
        <f>$R$28/'Fixed data'!$C$7</f>
        <v>0</v>
      </c>
      <c r="AJ43" s="34">
        <f>$R$28/'Fixed data'!$C$7</f>
        <v>0</v>
      </c>
      <c r="AK43" s="34">
        <f>$R$28/'Fixed data'!$C$7</f>
        <v>0</v>
      </c>
      <c r="AL43" s="34">
        <f>$R$28/'Fixed data'!$C$7</f>
        <v>0</v>
      </c>
      <c r="AM43" s="34">
        <f>$R$28/'Fixed data'!$C$7</f>
        <v>0</v>
      </c>
      <c r="AN43" s="34">
        <f>$R$28/'Fixed data'!$C$7</f>
        <v>0</v>
      </c>
      <c r="AO43" s="34">
        <f>$R$28/'Fixed data'!$C$7</f>
        <v>0</v>
      </c>
      <c r="AP43" s="34">
        <f>$R$28/'Fixed data'!$C$7</f>
        <v>0</v>
      </c>
      <c r="AQ43" s="34">
        <f>$R$28/'Fixed data'!$C$7</f>
        <v>0</v>
      </c>
      <c r="AR43" s="34">
        <f>$R$28/'Fixed data'!$C$7</f>
        <v>0</v>
      </c>
      <c r="AS43" s="34">
        <f>$R$28/'Fixed data'!$C$7</f>
        <v>0</v>
      </c>
      <c r="AT43" s="34">
        <f>$R$28/'Fixed data'!$C$7</f>
        <v>0</v>
      </c>
      <c r="AU43" s="34">
        <f>$R$28/'Fixed data'!$C$7</f>
        <v>0</v>
      </c>
      <c r="AV43" s="34">
        <f>$R$28/'Fixed data'!$C$7</f>
        <v>0</v>
      </c>
      <c r="AW43" s="34">
        <f>$R$28/'Fixed data'!$C$7</f>
        <v>0</v>
      </c>
      <c r="AX43" s="34">
        <f>$R$28/'Fixed data'!$C$7</f>
        <v>0</v>
      </c>
      <c r="AY43" s="34">
        <f>$R$28/'Fixed data'!$C$7</f>
        <v>0</v>
      </c>
      <c r="AZ43" s="34">
        <f>$R$28/'Fixed data'!$C$7</f>
        <v>0</v>
      </c>
      <c r="BA43" s="34">
        <f>$R$28/'Fixed data'!$C$7</f>
        <v>0</v>
      </c>
      <c r="BB43" s="34">
        <f>$R$28/'Fixed data'!$C$7</f>
        <v>0</v>
      </c>
      <c r="BC43" s="34">
        <f>$R$28/'Fixed data'!$C$7</f>
        <v>0</v>
      </c>
      <c r="BD43" s="34">
        <f>$R$28/'Fixed data'!$C$7</f>
        <v>0</v>
      </c>
    </row>
    <row r="44" spans="1:57" ht="16.5" hidden="1" customHeight="1" outlineLevel="1" x14ac:dyDescent="0.35">
      <c r="A44" s="116"/>
      <c r="B44" s="9" t="s">
        <v>116</v>
      </c>
      <c r="C44" s="11" t="s">
        <v>138</v>
      </c>
      <c r="D44" s="9" t="s">
        <v>40</v>
      </c>
      <c r="F44" s="34"/>
      <c r="G44" s="34"/>
      <c r="H44" s="34"/>
      <c r="I44" s="34"/>
      <c r="J44" s="34"/>
      <c r="K44" s="34"/>
      <c r="L44" s="34"/>
      <c r="M44" s="34"/>
      <c r="N44" s="34"/>
      <c r="O44" s="34"/>
      <c r="P44" s="34"/>
      <c r="Q44" s="34"/>
      <c r="R44" s="34"/>
      <c r="S44" s="34"/>
      <c r="T44" s="34">
        <f>$S$28/'Fixed data'!$C$7</f>
        <v>0</v>
      </c>
      <c r="U44" s="34">
        <f>$S$28/'Fixed data'!$C$7</f>
        <v>0</v>
      </c>
      <c r="V44" s="34">
        <f>$S$28/'Fixed data'!$C$7</f>
        <v>0</v>
      </c>
      <c r="W44" s="34">
        <f>$S$28/'Fixed data'!$C$7</f>
        <v>0</v>
      </c>
      <c r="X44" s="34">
        <f>$S$28/'Fixed data'!$C$7</f>
        <v>0</v>
      </c>
      <c r="Y44" s="34">
        <f>$S$28/'Fixed data'!$C$7</f>
        <v>0</v>
      </c>
      <c r="Z44" s="34">
        <f>$S$28/'Fixed data'!$C$7</f>
        <v>0</v>
      </c>
      <c r="AA44" s="34">
        <f>$S$28/'Fixed data'!$C$7</f>
        <v>0</v>
      </c>
      <c r="AB44" s="34">
        <f>$S$28/'Fixed data'!$C$7</f>
        <v>0</v>
      </c>
      <c r="AC44" s="34">
        <f>$S$28/'Fixed data'!$C$7</f>
        <v>0</v>
      </c>
      <c r="AD44" s="34">
        <f>$S$28/'Fixed data'!$C$7</f>
        <v>0</v>
      </c>
      <c r="AE44" s="34">
        <f>$S$28/'Fixed data'!$C$7</f>
        <v>0</v>
      </c>
      <c r="AF44" s="34">
        <f>$S$28/'Fixed data'!$C$7</f>
        <v>0</v>
      </c>
      <c r="AG44" s="34">
        <f>$S$28/'Fixed data'!$C$7</f>
        <v>0</v>
      </c>
      <c r="AH44" s="34">
        <f>$S$28/'Fixed data'!$C$7</f>
        <v>0</v>
      </c>
      <c r="AI44" s="34">
        <f>$S$28/'Fixed data'!$C$7</f>
        <v>0</v>
      </c>
      <c r="AJ44" s="34">
        <f>$S$28/'Fixed data'!$C$7</f>
        <v>0</v>
      </c>
      <c r="AK44" s="34">
        <f>$S$28/'Fixed data'!$C$7</f>
        <v>0</v>
      </c>
      <c r="AL44" s="34">
        <f>$S$28/'Fixed data'!$C$7</f>
        <v>0</v>
      </c>
      <c r="AM44" s="34">
        <f>$S$28/'Fixed data'!$C$7</f>
        <v>0</v>
      </c>
      <c r="AN44" s="34">
        <f>$S$28/'Fixed data'!$C$7</f>
        <v>0</v>
      </c>
      <c r="AO44" s="34">
        <f>$S$28/'Fixed data'!$C$7</f>
        <v>0</v>
      </c>
      <c r="AP44" s="34">
        <f>$S$28/'Fixed data'!$C$7</f>
        <v>0</v>
      </c>
      <c r="AQ44" s="34">
        <f>$S$28/'Fixed data'!$C$7</f>
        <v>0</v>
      </c>
      <c r="AR44" s="34">
        <f>$S$28/'Fixed data'!$C$7</f>
        <v>0</v>
      </c>
      <c r="AS44" s="34">
        <f>$S$28/'Fixed data'!$C$7</f>
        <v>0</v>
      </c>
      <c r="AT44" s="34">
        <f>$S$28/'Fixed data'!$C$7</f>
        <v>0</v>
      </c>
      <c r="AU44" s="34">
        <f>$S$28/'Fixed data'!$C$7</f>
        <v>0</v>
      </c>
      <c r="AV44" s="34">
        <f>$S$28/'Fixed data'!$C$7</f>
        <v>0</v>
      </c>
      <c r="AW44" s="34">
        <f>$S$28/'Fixed data'!$C$7</f>
        <v>0</v>
      </c>
      <c r="AX44" s="34">
        <f>$S$28/'Fixed data'!$C$7</f>
        <v>0</v>
      </c>
      <c r="AY44" s="34">
        <f>$S$28/'Fixed data'!$C$7</f>
        <v>0</v>
      </c>
      <c r="AZ44" s="34">
        <f>$S$28/'Fixed data'!$C$7</f>
        <v>0</v>
      </c>
      <c r="BA44" s="34">
        <f>$S$28/'Fixed data'!$C$7</f>
        <v>0</v>
      </c>
      <c r="BB44" s="34">
        <f>$S$28/'Fixed data'!$C$7</f>
        <v>0</v>
      </c>
      <c r="BC44" s="34">
        <f>$S$28/'Fixed data'!$C$7</f>
        <v>0</v>
      </c>
      <c r="BD44" s="34">
        <f>$S$28/'Fixed data'!$C$7</f>
        <v>0</v>
      </c>
    </row>
    <row r="45" spans="1:57" ht="16.5" hidden="1" customHeight="1" outlineLevel="1" x14ac:dyDescent="0.35">
      <c r="A45" s="116"/>
      <c r="B45" s="9" t="s">
        <v>117</v>
      </c>
      <c r="C45" s="11" t="s">
        <v>139</v>
      </c>
      <c r="D45" s="9" t="s">
        <v>40</v>
      </c>
      <c r="F45" s="34"/>
      <c r="G45" s="34"/>
      <c r="H45" s="34"/>
      <c r="I45" s="34"/>
      <c r="J45" s="34"/>
      <c r="K45" s="34"/>
      <c r="L45" s="34"/>
      <c r="M45" s="34"/>
      <c r="N45" s="34"/>
      <c r="O45" s="34"/>
      <c r="P45" s="34"/>
      <c r="Q45" s="34"/>
      <c r="R45" s="34"/>
      <c r="S45" s="34"/>
      <c r="T45" s="34"/>
      <c r="U45" s="34">
        <f>$T$28/'Fixed data'!$C$7</f>
        <v>0</v>
      </c>
      <c r="V45" s="34">
        <f>$T$28/'Fixed data'!$C$7</f>
        <v>0</v>
      </c>
      <c r="W45" s="34">
        <f>$T$28/'Fixed data'!$C$7</f>
        <v>0</v>
      </c>
      <c r="X45" s="34">
        <f>$T$28/'Fixed data'!$C$7</f>
        <v>0</v>
      </c>
      <c r="Y45" s="34">
        <f>$T$28/'Fixed data'!$C$7</f>
        <v>0</v>
      </c>
      <c r="Z45" s="34">
        <f>$T$28/'Fixed data'!$C$7</f>
        <v>0</v>
      </c>
      <c r="AA45" s="34">
        <f>$T$28/'Fixed data'!$C$7</f>
        <v>0</v>
      </c>
      <c r="AB45" s="34">
        <f>$T$28/'Fixed data'!$C$7</f>
        <v>0</v>
      </c>
      <c r="AC45" s="34">
        <f>$T$28/'Fixed data'!$C$7</f>
        <v>0</v>
      </c>
      <c r="AD45" s="34">
        <f>$T$28/'Fixed data'!$C$7</f>
        <v>0</v>
      </c>
      <c r="AE45" s="34">
        <f>$T$28/'Fixed data'!$C$7</f>
        <v>0</v>
      </c>
      <c r="AF45" s="34">
        <f>$T$28/'Fixed data'!$C$7</f>
        <v>0</v>
      </c>
      <c r="AG45" s="34">
        <f>$T$28/'Fixed data'!$C$7</f>
        <v>0</v>
      </c>
      <c r="AH45" s="34">
        <f>$T$28/'Fixed data'!$C$7</f>
        <v>0</v>
      </c>
      <c r="AI45" s="34">
        <f>$T$28/'Fixed data'!$C$7</f>
        <v>0</v>
      </c>
      <c r="AJ45" s="34">
        <f>$T$28/'Fixed data'!$C$7</f>
        <v>0</v>
      </c>
      <c r="AK45" s="34">
        <f>$T$28/'Fixed data'!$C$7</f>
        <v>0</v>
      </c>
      <c r="AL45" s="34">
        <f>$T$28/'Fixed data'!$C$7</f>
        <v>0</v>
      </c>
      <c r="AM45" s="34">
        <f>$T$28/'Fixed data'!$C$7</f>
        <v>0</v>
      </c>
      <c r="AN45" s="34">
        <f>$T$28/'Fixed data'!$C$7</f>
        <v>0</v>
      </c>
      <c r="AO45" s="34">
        <f>$T$28/'Fixed data'!$C$7</f>
        <v>0</v>
      </c>
      <c r="AP45" s="34">
        <f>$T$28/'Fixed data'!$C$7</f>
        <v>0</v>
      </c>
      <c r="AQ45" s="34">
        <f>$T$28/'Fixed data'!$C$7</f>
        <v>0</v>
      </c>
      <c r="AR45" s="34">
        <f>$T$28/'Fixed data'!$C$7</f>
        <v>0</v>
      </c>
      <c r="AS45" s="34">
        <f>$T$28/'Fixed data'!$C$7</f>
        <v>0</v>
      </c>
      <c r="AT45" s="34">
        <f>$T$28/'Fixed data'!$C$7</f>
        <v>0</v>
      </c>
      <c r="AU45" s="34">
        <f>$T$28/'Fixed data'!$C$7</f>
        <v>0</v>
      </c>
      <c r="AV45" s="34">
        <f>$T$28/'Fixed data'!$C$7</f>
        <v>0</v>
      </c>
      <c r="AW45" s="34">
        <f>$T$28/'Fixed data'!$C$7</f>
        <v>0</v>
      </c>
      <c r="AX45" s="34">
        <f>$T$28/'Fixed data'!$C$7</f>
        <v>0</v>
      </c>
      <c r="AY45" s="34">
        <f>$T$28/'Fixed data'!$C$7</f>
        <v>0</v>
      </c>
      <c r="AZ45" s="34">
        <f>$T$28/'Fixed data'!$C$7</f>
        <v>0</v>
      </c>
      <c r="BA45" s="34">
        <f>$T$28/'Fixed data'!$C$7</f>
        <v>0</v>
      </c>
      <c r="BB45" s="34">
        <f>$T$28/'Fixed data'!$C$7</f>
        <v>0</v>
      </c>
      <c r="BC45" s="34">
        <f>$T$28/'Fixed data'!$C$7</f>
        <v>0</v>
      </c>
      <c r="BD45" s="34">
        <f>$T$28/'Fixed data'!$C$7</f>
        <v>0</v>
      </c>
    </row>
    <row r="46" spans="1:57" ht="16.5" hidden="1" customHeight="1" outlineLevel="1" x14ac:dyDescent="0.35">
      <c r="A46" s="116"/>
      <c r="B46" s="9" t="s">
        <v>118</v>
      </c>
      <c r="C46" s="11" t="s">
        <v>140</v>
      </c>
      <c r="D46" s="9" t="s">
        <v>40</v>
      </c>
      <c r="F46" s="34"/>
      <c r="G46" s="34"/>
      <c r="H46" s="34"/>
      <c r="I46" s="34"/>
      <c r="J46" s="34"/>
      <c r="K46" s="34"/>
      <c r="L46" s="34"/>
      <c r="M46" s="34"/>
      <c r="N46" s="34"/>
      <c r="O46" s="34"/>
      <c r="P46" s="34"/>
      <c r="Q46" s="34"/>
      <c r="R46" s="34"/>
      <c r="S46" s="34"/>
      <c r="T46" s="34"/>
      <c r="U46" s="34"/>
      <c r="V46" s="34">
        <f>$U$28/'Fixed data'!$C$7</f>
        <v>-1.4222222222222225E-2</v>
      </c>
      <c r="W46" s="34">
        <f>$U$28/'Fixed data'!$C$7</f>
        <v>-1.4222222222222225E-2</v>
      </c>
      <c r="X46" s="34">
        <f>$U$28/'Fixed data'!$C$7</f>
        <v>-1.4222222222222225E-2</v>
      </c>
      <c r="Y46" s="34">
        <f>$U$28/'Fixed data'!$C$7</f>
        <v>-1.4222222222222225E-2</v>
      </c>
      <c r="Z46" s="34">
        <f>$U$28/'Fixed data'!$C$7</f>
        <v>-1.4222222222222225E-2</v>
      </c>
      <c r="AA46" s="34">
        <f>$U$28/'Fixed data'!$C$7</f>
        <v>-1.4222222222222225E-2</v>
      </c>
      <c r="AB46" s="34">
        <f>$U$28/'Fixed data'!$C$7</f>
        <v>-1.4222222222222225E-2</v>
      </c>
      <c r="AC46" s="34">
        <f>$U$28/'Fixed data'!$C$7</f>
        <v>-1.4222222222222225E-2</v>
      </c>
      <c r="AD46" s="34">
        <f>$U$28/'Fixed data'!$C$7</f>
        <v>-1.4222222222222225E-2</v>
      </c>
      <c r="AE46" s="34">
        <f>$U$28/'Fixed data'!$C$7</f>
        <v>-1.4222222222222225E-2</v>
      </c>
      <c r="AF46" s="34">
        <f>$U$28/'Fixed data'!$C$7</f>
        <v>-1.4222222222222225E-2</v>
      </c>
      <c r="AG46" s="34">
        <f>$U$28/'Fixed data'!$C$7</f>
        <v>-1.4222222222222225E-2</v>
      </c>
      <c r="AH46" s="34">
        <f>$U$28/'Fixed data'!$C$7</f>
        <v>-1.4222222222222225E-2</v>
      </c>
      <c r="AI46" s="34">
        <f>$U$28/'Fixed data'!$C$7</f>
        <v>-1.4222222222222225E-2</v>
      </c>
      <c r="AJ46" s="34">
        <f>$U$28/'Fixed data'!$C$7</f>
        <v>-1.4222222222222225E-2</v>
      </c>
      <c r="AK46" s="34">
        <f>$U$28/'Fixed data'!$C$7</f>
        <v>-1.4222222222222225E-2</v>
      </c>
      <c r="AL46" s="34">
        <f>$U$28/'Fixed data'!$C$7</f>
        <v>-1.4222222222222225E-2</v>
      </c>
      <c r="AM46" s="34">
        <f>$U$28/'Fixed data'!$C$7</f>
        <v>-1.4222222222222225E-2</v>
      </c>
      <c r="AN46" s="34">
        <f>$U$28/'Fixed data'!$C$7</f>
        <v>-1.4222222222222225E-2</v>
      </c>
      <c r="AO46" s="34">
        <f>$U$28/'Fixed data'!$C$7</f>
        <v>-1.4222222222222225E-2</v>
      </c>
      <c r="AP46" s="34">
        <f>$U$28/'Fixed data'!$C$7</f>
        <v>-1.4222222222222225E-2</v>
      </c>
      <c r="AQ46" s="34">
        <f>$U$28/'Fixed data'!$C$7</f>
        <v>-1.4222222222222225E-2</v>
      </c>
      <c r="AR46" s="34">
        <f>$U$28/'Fixed data'!$C$7</f>
        <v>-1.4222222222222225E-2</v>
      </c>
      <c r="AS46" s="34">
        <f>$U$28/'Fixed data'!$C$7</f>
        <v>-1.4222222222222225E-2</v>
      </c>
      <c r="AT46" s="34">
        <f>$U$28/'Fixed data'!$C$7</f>
        <v>-1.4222222222222225E-2</v>
      </c>
      <c r="AU46" s="34">
        <f>$U$28/'Fixed data'!$C$7</f>
        <v>-1.4222222222222225E-2</v>
      </c>
      <c r="AV46" s="34">
        <f>$U$28/'Fixed data'!$C$7</f>
        <v>-1.4222222222222225E-2</v>
      </c>
      <c r="AW46" s="34">
        <f>$U$28/'Fixed data'!$C$7</f>
        <v>-1.4222222222222225E-2</v>
      </c>
      <c r="AX46" s="34">
        <f>$U$28/'Fixed data'!$C$7</f>
        <v>-1.4222222222222225E-2</v>
      </c>
      <c r="AY46" s="34">
        <f>$U$28/'Fixed data'!$C$7</f>
        <v>-1.4222222222222225E-2</v>
      </c>
      <c r="AZ46" s="34">
        <f>$U$28/'Fixed data'!$C$7</f>
        <v>-1.4222222222222225E-2</v>
      </c>
      <c r="BA46" s="34">
        <f>$U$28/'Fixed data'!$C$7</f>
        <v>-1.4222222222222225E-2</v>
      </c>
      <c r="BB46" s="34">
        <f>$U$28/'Fixed data'!$C$7</f>
        <v>-1.4222222222222225E-2</v>
      </c>
      <c r="BC46" s="34">
        <f>$U$28/'Fixed data'!$C$7</f>
        <v>-1.4222222222222225E-2</v>
      </c>
      <c r="BD46" s="34">
        <f>$U$28/'Fixed data'!$C$7</f>
        <v>-1.4222222222222225E-2</v>
      </c>
    </row>
    <row r="47" spans="1:57" ht="16.5" hidden="1" customHeight="1" outlineLevel="1" x14ac:dyDescent="0.35">
      <c r="A47" s="116"/>
      <c r="B47" s="9" t="s">
        <v>119</v>
      </c>
      <c r="C47" s="11" t="s">
        <v>141</v>
      </c>
      <c r="D47" s="9" t="s">
        <v>40</v>
      </c>
      <c r="F47" s="34"/>
      <c r="G47" s="34"/>
      <c r="H47" s="34"/>
      <c r="I47" s="34"/>
      <c r="J47" s="34"/>
      <c r="K47" s="34"/>
      <c r="L47" s="34"/>
      <c r="M47" s="34"/>
      <c r="N47" s="34"/>
      <c r="O47" s="34"/>
      <c r="P47" s="34"/>
      <c r="Q47" s="34"/>
      <c r="R47" s="34"/>
      <c r="S47" s="34"/>
      <c r="T47" s="34"/>
      <c r="U47" s="34"/>
      <c r="V47" s="34"/>
      <c r="W47" s="34">
        <f>$V$28/'Fixed data'!$C$7</f>
        <v>-1.4222222222222225E-2</v>
      </c>
      <c r="X47" s="34">
        <f>$V$28/'Fixed data'!$C$7</f>
        <v>-1.4222222222222225E-2</v>
      </c>
      <c r="Y47" s="34">
        <f>$V$28/'Fixed data'!$C$7</f>
        <v>-1.4222222222222225E-2</v>
      </c>
      <c r="Z47" s="34">
        <f>$V$28/'Fixed data'!$C$7</f>
        <v>-1.4222222222222225E-2</v>
      </c>
      <c r="AA47" s="34">
        <f>$V$28/'Fixed data'!$C$7</f>
        <v>-1.4222222222222225E-2</v>
      </c>
      <c r="AB47" s="34">
        <f>$V$28/'Fixed data'!$C$7</f>
        <v>-1.4222222222222225E-2</v>
      </c>
      <c r="AC47" s="34">
        <f>$V$28/'Fixed data'!$C$7</f>
        <v>-1.4222222222222225E-2</v>
      </c>
      <c r="AD47" s="34">
        <f>$V$28/'Fixed data'!$C$7</f>
        <v>-1.4222222222222225E-2</v>
      </c>
      <c r="AE47" s="34">
        <f>$V$28/'Fixed data'!$C$7</f>
        <v>-1.4222222222222225E-2</v>
      </c>
      <c r="AF47" s="34">
        <f>$V$28/'Fixed data'!$C$7</f>
        <v>-1.4222222222222225E-2</v>
      </c>
      <c r="AG47" s="34">
        <f>$V$28/'Fixed data'!$C$7</f>
        <v>-1.4222222222222225E-2</v>
      </c>
      <c r="AH47" s="34">
        <f>$V$28/'Fixed data'!$C$7</f>
        <v>-1.4222222222222225E-2</v>
      </c>
      <c r="AI47" s="34">
        <f>$V$28/'Fixed data'!$C$7</f>
        <v>-1.4222222222222225E-2</v>
      </c>
      <c r="AJ47" s="34">
        <f>$V$28/'Fixed data'!$C$7</f>
        <v>-1.4222222222222225E-2</v>
      </c>
      <c r="AK47" s="34">
        <f>$V$28/'Fixed data'!$C$7</f>
        <v>-1.4222222222222225E-2</v>
      </c>
      <c r="AL47" s="34">
        <f>$V$28/'Fixed data'!$C$7</f>
        <v>-1.4222222222222225E-2</v>
      </c>
      <c r="AM47" s="34">
        <f>$V$28/'Fixed data'!$C$7</f>
        <v>-1.4222222222222225E-2</v>
      </c>
      <c r="AN47" s="34">
        <f>$V$28/'Fixed data'!$C$7</f>
        <v>-1.4222222222222225E-2</v>
      </c>
      <c r="AO47" s="34">
        <f>$V$28/'Fixed data'!$C$7</f>
        <v>-1.4222222222222225E-2</v>
      </c>
      <c r="AP47" s="34">
        <f>$V$28/'Fixed data'!$C$7</f>
        <v>-1.4222222222222225E-2</v>
      </c>
      <c r="AQ47" s="34">
        <f>$V$28/'Fixed data'!$C$7</f>
        <v>-1.4222222222222225E-2</v>
      </c>
      <c r="AR47" s="34">
        <f>$V$28/'Fixed data'!$C$7</f>
        <v>-1.4222222222222225E-2</v>
      </c>
      <c r="AS47" s="34">
        <f>$V$28/'Fixed data'!$C$7</f>
        <v>-1.4222222222222225E-2</v>
      </c>
      <c r="AT47" s="34">
        <f>$V$28/'Fixed data'!$C$7</f>
        <v>-1.4222222222222225E-2</v>
      </c>
      <c r="AU47" s="34">
        <f>$V$28/'Fixed data'!$C$7</f>
        <v>-1.4222222222222225E-2</v>
      </c>
      <c r="AV47" s="34">
        <f>$V$28/'Fixed data'!$C$7</f>
        <v>-1.4222222222222225E-2</v>
      </c>
      <c r="AW47" s="34">
        <f>$V$28/'Fixed data'!$C$7</f>
        <v>-1.4222222222222225E-2</v>
      </c>
      <c r="AX47" s="34">
        <f>$V$28/'Fixed data'!$C$7</f>
        <v>-1.4222222222222225E-2</v>
      </c>
      <c r="AY47" s="34">
        <f>$V$28/'Fixed data'!$C$7</f>
        <v>-1.4222222222222225E-2</v>
      </c>
      <c r="AZ47" s="34">
        <f>$V$28/'Fixed data'!$C$7</f>
        <v>-1.4222222222222225E-2</v>
      </c>
      <c r="BA47" s="34">
        <f>$V$28/'Fixed data'!$C$7</f>
        <v>-1.4222222222222225E-2</v>
      </c>
      <c r="BB47" s="34">
        <f>$V$28/'Fixed data'!$C$7</f>
        <v>-1.4222222222222225E-2</v>
      </c>
      <c r="BC47" s="34">
        <f>$V$28/'Fixed data'!$C$7</f>
        <v>-1.4222222222222225E-2</v>
      </c>
      <c r="BD47" s="34">
        <f>$V$28/'Fixed data'!$C$7</f>
        <v>-1.4222222222222225E-2</v>
      </c>
    </row>
    <row r="48" spans="1:57" ht="16.5" hidden="1" customHeight="1" outlineLevel="1" x14ac:dyDescent="0.35">
      <c r="A48" s="116"/>
      <c r="B48" s="9" t="s">
        <v>120</v>
      </c>
      <c r="C48" s="11" t="s">
        <v>142</v>
      </c>
      <c r="D48" s="9" t="s">
        <v>40</v>
      </c>
      <c r="F48" s="34"/>
      <c r="G48" s="34"/>
      <c r="H48" s="34"/>
      <c r="I48" s="34"/>
      <c r="J48" s="34"/>
      <c r="K48" s="34"/>
      <c r="L48" s="34"/>
      <c r="M48" s="34"/>
      <c r="N48" s="34"/>
      <c r="O48" s="34"/>
      <c r="P48" s="34"/>
      <c r="Q48" s="34"/>
      <c r="R48" s="34"/>
      <c r="S48" s="34"/>
      <c r="T48" s="34"/>
      <c r="U48" s="34"/>
      <c r="V48" s="34"/>
      <c r="W48" s="34"/>
      <c r="X48" s="34">
        <f>$W$28/'Fixed data'!$C$7</f>
        <v>0</v>
      </c>
      <c r="Y48" s="34">
        <f>$W$28/'Fixed data'!$C$7</f>
        <v>0</v>
      </c>
      <c r="Z48" s="34">
        <f>$W$28/'Fixed data'!$C$7</f>
        <v>0</v>
      </c>
      <c r="AA48" s="34">
        <f>$W$28/'Fixed data'!$C$7</f>
        <v>0</v>
      </c>
      <c r="AB48" s="34">
        <f>$W$28/'Fixed data'!$C$7</f>
        <v>0</v>
      </c>
      <c r="AC48" s="34">
        <f>$W$28/'Fixed data'!$C$7</f>
        <v>0</v>
      </c>
      <c r="AD48" s="34">
        <f>$W$28/'Fixed data'!$C$7</f>
        <v>0</v>
      </c>
      <c r="AE48" s="34">
        <f>$W$28/'Fixed data'!$C$7</f>
        <v>0</v>
      </c>
      <c r="AF48" s="34">
        <f>$W$28/'Fixed data'!$C$7</f>
        <v>0</v>
      </c>
      <c r="AG48" s="34">
        <f>$W$28/'Fixed data'!$C$7</f>
        <v>0</v>
      </c>
      <c r="AH48" s="34">
        <f>$W$28/'Fixed data'!$C$7</f>
        <v>0</v>
      </c>
      <c r="AI48" s="34">
        <f>$W$28/'Fixed data'!$C$7</f>
        <v>0</v>
      </c>
      <c r="AJ48" s="34">
        <f>$W$28/'Fixed data'!$C$7</f>
        <v>0</v>
      </c>
      <c r="AK48" s="34">
        <f>$W$28/'Fixed data'!$C$7</f>
        <v>0</v>
      </c>
      <c r="AL48" s="34">
        <f>$W$28/'Fixed data'!$C$7</f>
        <v>0</v>
      </c>
      <c r="AM48" s="34">
        <f>$W$28/'Fixed data'!$C$7</f>
        <v>0</v>
      </c>
      <c r="AN48" s="34">
        <f>$W$28/'Fixed data'!$C$7</f>
        <v>0</v>
      </c>
      <c r="AO48" s="34">
        <f>$W$28/'Fixed data'!$C$7</f>
        <v>0</v>
      </c>
      <c r="AP48" s="34">
        <f>$W$28/'Fixed data'!$C$7</f>
        <v>0</v>
      </c>
      <c r="AQ48" s="34">
        <f>$W$28/'Fixed data'!$C$7</f>
        <v>0</v>
      </c>
      <c r="AR48" s="34">
        <f>$W$28/'Fixed data'!$C$7</f>
        <v>0</v>
      </c>
      <c r="AS48" s="34">
        <f>$W$28/'Fixed data'!$C$7</f>
        <v>0</v>
      </c>
      <c r="AT48" s="34">
        <f>$W$28/'Fixed data'!$C$7</f>
        <v>0</v>
      </c>
      <c r="AU48" s="34">
        <f>$W$28/'Fixed data'!$C$7</f>
        <v>0</v>
      </c>
      <c r="AV48" s="34">
        <f>$W$28/'Fixed data'!$C$7</f>
        <v>0</v>
      </c>
      <c r="AW48" s="34">
        <f>$W$28/'Fixed data'!$C$7</f>
        <v>0</v>
      </c>
      <c r="AX48" s="34">
        <f>$W$28/'Fixed data'!$C$7</f>
        <v>0</v>
      </c>
      <c r="AY48" s="34">
        <f>$W$28/'Fixed data'!$C$7</f>
        <v>0</v>
      </c>
      <c r="AZ48" s="34">
        <f>$W$28/'Fixed data'!$C$7</f>
        <v>0</v>
      </c>
      <c r="BA48" s="34">
        <f>$W$28/'Fixed data'!$C$7</f>
        <v>0</v>
      </c>
      <c r="BB48" s="34">
        <f>$W$28/'Fixed data'!$C$7</f>
        <v>0</v>
      </c>
      <c r="BC48" s="34">
        <f>$W$28/'Fixed data'!$C$7</f>
        <v>0</v>
      </c>
      <c r="BD48" s="34">
        <f>$W$28/'Fixed data'!$C$7</f>
        <v>0</v>
      </c>
    </row>
    <row r="49" spans="1:56" ht="16.5" hidden="1" customHeight="1" outlineLevel="1" x14ac:dyDescent="0.35">
      <c r="A49" s="116"/>
      <c r="B49" s="9" t="s">
        <v>121</v>
      </c>
      <c r="C49" s="11" t="s">
        <v>143</v>
      </c>
      <c r="D49" s="9" t="s">
        <v>40</v>
      </c>
      <c r="F49" s="34"/>
      <c r="G49" s="34"/>
      <c r="H49" s="34"/>
      <c r="I49" s="34"/>
      <c r="J49" s="34"/>
      <c r="K49" s="34"/>
      <c r="L49" s="34"/>
      <c r="M49" s="34"/>
      <c r="N49" s="34"/>
      <c r="O49" s="34"/>
      <c r="P49" s="34"/>
      <c r="Q49" s="34"/>
      <c r="R49" s="34"/>
      <c r="S49" s="34"/>
      <c r="T49" s="34"/>
      <c r="U49" s="34"/>
      <c r="V49" s="34"/>
      <c r="W49" s="34"/>
      <c r="X49" s="34"/>
      <c r="Y49" s="34">
        <f>$X$28/'Fixed data'!$C$7</f>
        <v>0</v>
      </c>
      <c r="Z49" s="34">
        <f>$X$28/'Fixed data'!$C$7</f>
        <v>0</v>
      </c>
      <c r="AA49" s="34">
        <f>$X$28/'Fixed data'!$C$7</f>
        <v>0</v>
      </c>
      <c r="AB49" s="34">
        <f>$X$28/'Fixed data'!$C$7</f>
        <v>0</v>
      </c>
      <c r="AC49" s="34">
        <f>$X$28/'Fixed data'!$C$7</f>
        <v>0</v>
      </c>
      <c r="AD49" s="34">
        <f>$X$28/'Fixed data'!$C$7</f>
        <v>0</v>
      </c>
      <c r="AE49" s="34">
        <f>$X$28/'Fixed data'!$C$7</f>
        <v>0</v>
      </c>
      <c r="AF49" s="34">
        <f>$X$28/'Fixed data'!$C$7</f>
        <v>0</v>
      </c>
      <c r="AG49" s="34">
        <f>$X$28/'Fixed data'!$C$7</f>
        <v>0</v>
      </c>
      <c r="AH49" s="34">
        <f>$X$28/'Fixed data'!$C$7</f>
        <v>0</v>
      </c>
      <c r="AI49" s="34">
        <f>$X$28/'Fixed data'!$C$7</f>
        <v>0</v>
      </c>
      <c r="AJ49" s="34">
        <f>$X$28/'Fixed data'!$C$7</f>
        <v>0</v>
      </c>
      <c r="AK49" s="34">
        <f>$X$28/'Fixed data'!$C$7</f>
        <v>0</v>
      </c>
      <c r="AL49" s="34">
        <f>$X$28/'Fixed data'!$C$7</f>
        <v>0</v>
      </c>
      <c r="AM49" s="34">
        <f>$X$28/'Fixed data'!$C$7</f>
        <v>0</v>
      </c>
      <c r="AN49" s="34">
        <f>$X$28/'Fixed data'!$C$7</f>
        <v>0</v>
      </c>
      <c r="AO49" s="34">
        <f>$X$28/'Fixed data'!$C$7</f>
        <v>0</v>
      </c>
      <c r="AP49" s="34">
        <f>$X$28/'Fixed data'!$C$7</f>
        <v>0</v>
      </c>
      <c r="AQ49" s="34">
        <f>$X$28/'Fixed data'!$C$7</f>
        <v>0</v>
      </c>
      <c r="AR49" s="34">
        <f>$X$28/'Fixed data'!$C$7</f>
        <v>0</v>
      </c>
      <c r="AS49" s="34">
        <f>$X$28/'Fixed data'!$C$7</f>
        <v>0</v>
      </c>
      <c r="AT49" s="34">
        <f>$X$28/'Fixed data'!$C$7</f>
        <v>0</v>
      </c>
      <c r="AU49" s="34">
        <f>$X$28/'Fixed data'!$C$7</f>
        <v>0</v>
      </c>
      <c r="AV49" s="34">
        <f>$X$28/'Fixed data'!$C$7</f>
        <v>0</v>
      </c>
      <c r="AW49" s="34">
        <f>$X$28/'Fixed data'!$C$7</f>
        <v>0</v>
      </c>
      <c r="AX49" s="34">
        <f>$X$28/'Fixed data'!$C$7</f>
        <v>0</v>
      </c>
      <c r="AY49" s="34">
        <f>$X$28/'Fixed data'!$C$7</f>
        <v>0</v>
      </c>
      <c r="AZ49" s="34">
        <f>$X$28/'Fixed data'!$C$7</f>
        <v>0</v>
      </c>
      <c r="BA49" s="34">
        <f>$X$28/'Fixed data'!$C$7</f>
        <v>0</v>
      </c>
      <c r="BB49" s="34">
        <f>$X$28/'Fixed data'!$C$7</f>
        <v>0</v>
      </c>
      <c r="BC49" s="34">
        <f>$X$28/'Fixed data'!$C$7</f>
        <v>0</v>
      </c>
      <c r="BD49" s="34">
        <f>$X$28/'Fixed data'!$C$7</f>
        <v>0</v>
      </c>
    </row>
    <row r="50" spans="1:56" ht="16.5" hidden="1" customHeight="1" outlineLevel="1" x14ac:dyDescent="0.35">
      <c r="A50" s="116"/>
      <c r="B50" s="9" t="s">
        <v>122</v>
      </c>
      <c r="C50" s="11" t="s">
        <v>144</v>
      </c>
      <c r="D50" s="9" t="s">
        <v>40</v>
      </c>
      <c r="F50" s="34"/>
      <c r="G50" s="34"/>
      <c r="H50" s="34"/>
      <c r="I50" s="34"/>
      <c r="J50" s="34"/>
      <c r="K50" s="34"/>
      <c r="L50" s="34"/>
      <c r="M50" s="34"/>
      <c r="N50" s="34"/>
      <c r="O50" s="34"/>
      <c r="P50" s="34"/>
      <c r="Q50" s="34"/>
      <c r="R50" s="34"/>
      <c r="S50" s="34"/>
      <c r="T50" s="34"/>
      <c r="U50" s="34"/>
      <c r="V50" s="34"/>
      <c r="W50" s="34"/>
      <c r="X50" s="34"/>
      <c r="Y50" s="34"/>
      <c r="Z50" s="34">
        <f>$Y$28/'Fixed data'!$C$7</f>
        <v>1.4222222222222225E-2</v>
      </c>
      <c r="AA50" s="34">
        <f>$Y$28/'Fixed data'!$C$7</f>
        <v>1.4222222222222225E-2</v>
      </c>
      <c r="AB50" s="34">
        <f>$Y$28/'Fixed data'!$C$7</f>
        <v>1.4222222222222225E-2</v>
      </c>
      <c r="AC50" s="34">
        <f>$Y$28/'Fixed data'!$C$7</f>
        <v>1.4222222222222225E-2</v>
      </c>
      <c r="AD50" s="34">
        <f>$Y$28/'Fixed data'!$C$7</f>
        <v>1.4222222222222225E-2</v>
      </c>
      <c r="AE50" s="34">
        <f>$Y$28/'Fixed data'!$C$7</f>
        <v>1.4222222222222225E-2</v>
      </c>
      <c r="AF50" s="34">
        <f>$Y$28/'Fixed data'!$C$7</f>
        <v>1.4222222222222225E-2</v>
      </c>
      <c r="AG50" s="34">
        <f>$Y$28/'Fixed data'!$C$7</f>
        <v>1.4222222222222225E-2</v>
      </c>
      <c r="AH50" s="34">
        <f>$Y$28/'Fixed data'!$C$7</f>
        <v>1.4222222222222225E-2</v>
      </c>
      <c r="AI50" s="34">
        <f>$Y$28/'Fixed data'!$C$7</f>
        <v>1.4222222222222225E-2</v>
      </c>
      <c r="AJ50" s="34">
        <f>$Y$28/'Fixed data'!$C$7</f>
        <v>1.4222222222222225E-2</v>
      </c>
      <c r="AK50" s="34">
        <f>$Y$28/'Fixed data'!$C$7</f>
        <v>1.4222222222222225E-2</v>
      </c>
      <c r="AL50" s="34">
        <f>$Y$28/'Fixed data'!$C$7</f>
        <v>1.4222222222222225E-2</v>
      </c>
      <c r="AM50" s="34">
        <f>$Y$28/'Fixed data'!$C$7</f>
        <v>1.4222222222222225E-2</v>
      </c>
      <c r="AN50" s="34">
        <f>$Y$28/'Fixed data'!$C$7</f>
        <v>1.4222222222222225E-2</v>
      </c>
      <c r="AO50" s="34">
        <f>$Y$28/'Fixed data'!$C$7</f>
        <v>1.4222222222222225E-2</v>
      </c>
      <c r="AP50" s="34">
        <f>$Y$28/'Fixed data'!$C$7</f>
        <v>1.4222222222222225E-2</v>
      </c>
      <c r="AQ50" s="34">
        <f>$Y$28/'Fixed data'!$C$7</f>
        <v>1.4222222222222225E-2</v>
      </c>
      <c r="AR50" s="34">
        <f>$Y$28/'Fixed data'!$C$7</f>
        <v>1.4222222222222225E-2</v>
      </c>
      <c r="AS50" s="34">
        <f>$Y$28/'Fixed data'!$C$7</f>
        <v>1.4222222222222225E-2</v>
      </c>
      <c r="AT50" s="34">
        <f>$Y$28/'Fixed data'!$C$7</f>
        <v>1.4222222222222225E-2</v>
      </c>
      <c r="AU50" s="34">
        <f>$Y$28/'Fixed data'!$C$7</f>
        <v>1.4222222222222225E-2</v>
      </c>
      <c r="AV50" s="34">
        <f>$Y$28/'Fixed data'!$C$7</f>
        <v>1.4222222222222225E-2</v>
      </c>
      <c r="AW50" s="34">
        <f>$Y$28/'Fixed data'!$C$7</f>
        <v>1.4222222222222225E-2</v>
      </c>
      <c r="AX50" s="34">
        <f>$Y$28/'Fixed data'!$C$7</f>
        <v>1.4222222222222225E-2</v>
      </c>
      <c r="AY50" s="34">
        <f>$Y$28/'Fixed data'!$C$7</f>
        <v>1.4222222222222225E-2</v>
      </c>
      <c r="AZ50" s="34">
        <f>$Y$28/'Fixed data'!$C$7</f>
        <v>1.4222222222222225E-2</v>
      </c>
      <c r="BA50" s="34">
        <f>$Y$28/'Fixed data'!$C$7</f>
        <v>1.4222222222222225E-2</v>
      </c>
      <c r="BB50" s="34">
        <f>$Y$28/'Fixed data'!$C$7</f>
        <v>1.4222222222222225E-2</v>
      </c>
      <c r="BC50" s="34">
        <f>$Y$28/'Fixed data'!$C$7</f>
        <v>1.4222222222222225E-2</v>
      </c>
      <c r="BD50" s="34">
        <f>$Y$28/'Fixed data'!$C$7</f>
        <v>1.4222222222222225E-2</v>
      </c>
    </row>
    <row r="51" spans="1:56" ht="16.5" hidden="1" customHeight="1" outlineLevel="1" x14ac:dyDescent="0.35">
      <c r="A51" s="116"/>
      <c r="B51" s="9" t="s">
        <v>123</v>
      </c>
      <c r="C51" s="11" t="s">
        <v>145</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1.4222222222222225E-2</v>
      </c>
      <c r="AB51" s="34">
        <f>$Z$28/'Fixed data'!$C$7</f>
        <v>1.4222222222222225E-2</v>
      </c>
      <c r="AC51" s="34">
        <f>$Z$28/'Fixed data'!$C$7</f>
        <v>1.4222222222222225E-2</v>
      </c>
      <c r="AD51" s="34">
        <f>$Z$28/'Fixed data'!$C$7</f>
        <v>1.4222222222222225E-2</v>
      </c>
      <c r="AE51" s="34">
        <f>$Z$28/'Fixed data'!$C$7</f>
        <v>1.4222222222222225E-2</v>
      </c>
      <c r="AF51" s="34">
        <f>$Z$28/'Fixed data'!$C$7</f>
        <v>1.4222222222222225E-2</v>
      </c>
      <c r="AG51" s="34">
        <f>$Z$28/'Fixed data'!$C$7</f>
        <v>1.4222222222222225E-2</v>
      </c>
      <c r="AH51" s="34">
        <f>$Z$28/'Fixed data'!$C$7</f>
        <v>1.4222222222222225E-2</v>
      </c>
      <c r="AI51" s="34">
        <f>$Z$28/'Fixed data'!$C$7</f>
        <v>1.4222222222222225E-2</v>
      </c>
      <c r="AJ51" s="34">
        <f>$Z$28/'Fixed data'!$C$7</f>
        <v>1.4222222222222225E-2</v>
      </c>
      <c r="AK51" s="34">
        <f>$Z$28/'Fixed data'!$C$7</f>
        <v>1.4222222222222225E-2</v>
      </c>
      <c r="AL51" s="34">
        <f>$Z$28/'Fixed data'!$C$7</f>
        <v>1.4222222222222225E-2</v>
      </c>
      <c r="AM51" s="34">
        <f>$Z$28/'Fixed data'!$C$7</f>
        <v>1.4222222222222225E-2</v>
      </c>
      <c r="AN51" s="34">
        <f>$Z$28/'Fixed data'!$C$7</f>
        <v>1.4222222222222225E-2</v>
      </c>
      <c r="AO51" s="34">
        <f>$Z$28/'Fixed data'!$C$7</f>
        <v>1.4222222222222225E-2</v>
      </c>
      <c r="AP51" s="34">
        <f>$Z$28/'Fixed data'!$C$7</f>
        <v>1.4222222222222225E-2</v>
      </c>
      <c r="AQ51" s="34">
        <f>$Z$28/'Fixed data'!$C$7</f>
        <v>1.4222222222222225E-2</v>
      </c>
      <c r="AR51" s="34">
        <f>$Z$28/'Fixed data'!$C$7</f>
        <v>1.4222222222222225E-2</v>
      </c>
      <c r="AS51" s="34">
        <f>$Z$28/'Fixed data'!$C$7</f>
        <v>1.4222222222222225E-2</v>
      </c>
      <c r="AT51" s="34">
        <f>$Z$28/'Fixed data'!$C$7</f>
        <v>1.4222222222222225E-2</v>
      </c>
      <c r="AU51" s="34">
        <f>$Z$28/'Fixed data'!$C$7</f>
        <v>1.4222222222222225E-2</v>
      </c>
      <c r="AV51" s="34">
        <f>$Z$28/'Fixed data'!$C$7</f>
        <v>1.4222222222222225E-2</v>
      </c>
      <c r="AW51" s="34">
        <f>$Z$28/'Fixed data'!$C$7</f>
        <v>1.4222222222222225E-2</v>
      </c>
      <c r="AX51" s="34">
        <f>$Z$28/'Fixed data'!$C$7</f>
        <v>1.4222222222222225E-2</v>
      </c>
      <c r="AY51" s="34">
        <f>$Z$28/'Fixed data'!$C$7</f>
        <v>1.4222222222222225E-2</v>
      </c>
      <c r="AZ51" s="34">
        <f>$Z$28/'Fixed data'!$C$7</f>
        <v>1.4222222222222225E-2</v>
      </c>
      <c r="BA51" s="34">
        <f>$Z$28/'Fixed data'!$C$7</f>
        <v>1.4222222222222225E-2</v>
      </c>
      <c r="BB51" s="34">
        <f>$Z$28/'Fixed data'!$C$7</f>
        <v>1.4222222222222225E-2</v>
      </c>
      <c r="BC51" s="34">
        <f>$Z$28/'Fixed data'!$C$7</f>
        <v>1.4222222222222225E-2</v>
      </c>
      <c r="BD51" s="34">
        <f>$Z$28/'Fixed data'!$C$7</f>
        <v>1.4222222222222225E-2</v>
      </c>
    </row>
    <row r="52" spans="1:56" ht="16.5" hidden="1" customHeight="1" outlineLevel="1" x14ac:dyDescent="0.35">
      <c r="A52" s="116"/>
      <c r="B52" s="9" t="s">
        <v>124</v>
      </c>
      <c r="C52" s="11" t="s">
        <v>146</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0</v>
      </c>
      <c r="AC52" s="34">
        <f>$AA$28/'Fixed data'!$C$7</f>
        <v>0</v>
      </c>
      <c r="AD52" s="34">
        <f>$AA$28/'Fixed data'!$C$7</f>
        <v>0</v>
      </c>
      <c r="AE52" s="34">
        <f>$AA$28/'Fixed data'!$C$7</f>
        <v>0</v>
      </c>
      <c r="AF52" s="34">
        <f>$AA$28/'Fixed data'!$C$7</f>
        <v>0</v>
      </c>
      <c r="AG52" s="34">
        <f>$AA$28/'Fixed data'!$C$7</f>
        <v>0</v>
      </c>
      <c r="AH52" s="34">
        <f>$AA$28/'Fixed data'!$C$7</f>
        <v>0</v>
      </c>
      <c r="AI52" s="34">
        <f>$AA$28/'Fixed data'!$C$7</f>
        <v>0</v>
      </c>
      <c r="AJ52" s="34">
        <f>$AA$28/'Fixed data'!$C$7</f>
        <v>0</v>
      </c>
      <c r="AK52" s="34">
        <f>$AA$28/'Fixed data'!$C$7</f>
        <v>0</v>
      </c>
      <c r="AL52" s="34">
        <f>$AA$28/'Fixed data'!$C$7</f>
        <v>0</v>
      </c>
      <c r="AM52" s="34">
        <f>$AA$28/'Fixed data'!$C$7</f>
        <v>0</v>
      </c>
      <c r="AN52" s="34">
        <f>$AA$28/'Fixed data'!$C$7</f>
        <v>0</v>
      </c>
      <c r="AO52" s="34">
        <f>$AA$28/'Fixed data'!$C$7</f>
        <v>0</v>
      </c>
      <c r="AP52" s="34">
        <f>$AA$28/'Fixed data'!$C$7</f>
        <v>0</v>
      </c>
      <c r="AQ52" s="34">
        <f>$AA$28/'Fixed data'!$C$7</f>
        <v>0</v>
      </c>
      <c r="AR52" s="34">
        <f>$AA$28/'Fixed data'!$C$7</f>
        <v>0</v>
      </c>
      <c r="AS52" s="34">
        <f>$AA$28/'Fixed data'!$C$7</f>
        <v>0</v>
      </c>
      <c r="AT52" s="34">
        <f>$AA$28/'Fixed data'!$C$7</f>
        <v>0</v>
      </c>
      <c r="AU52" s="34">
        <f>$AA$28/'Fixed data'!$C$7</f>
        <v>0</v>
      </c>
      <c r="AV52" s="34">
        <f>$AA$28/'Fixed data'!$C$7</f>
        <v>0</v>
      </c>
      <c r="AW52" s="34">
        <f>$AA$28/'Fixed data'!$C$7</f>
        <v>0</v>
      </c>
      <c r="AX52" s="34">
        <f>$AA$28/'Fixed data'!$C$7</f>
        <v>0</v>
      </c>
      <c r="AY52" s="34">
        <f>$AA$28/'Fixed data'!$C$7</f>
        <v>0</v>
      </c>
      <c r="AZ52" s="34">
        <f>$AA$28/'Fixed data'!$C$7</f>
        <v>0</v>
      </c>
      <c r="BA52" s="34">
        <f>$AA$28/'Fixed data'!$C$7</f>
        <v>0</v>
      </c>
      <c r="BB52" s="34">
        <f>$AA$28/'Fixed data'!$C$7</f>
        <v>0</v>
      </c>
      <c r="BC52" s="34">
        <f>$AA$28/'Fixed data'!$C$7</f>
        <v>0</v>
      </c>
      <c r="BD52" s="34">
        <f>$AA$28/'Fixed data'!$C$7</f>
        <v>0</v>
      </c>
    </row>
    <row r="53" spans="1:56" ht="16.5" hidden="1" customHeight="1" outlineLevel="1" x14ac:dyDescent="0.35">
      <c r="A53" s="116"/>
      <c r="B53" s="9" t="s">
        <v>125</v>
      </c>
      <c r="C53" s="11" t="s">
        <v>147</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v>
      </c>
      <c r="AD53" s="34">
        <f>$AB$28/'Fixed data'!$C$7</f>
        <v>0</v>
      </c>
      <c r="AE53" s="34">
        <f>$AB$28/'Fixed data'!$C$7</f>
        <v>0</v>
      </c>
      <c r="AF53" s="34">
        <f>$AB$28/'Fixed data'!$C$7</f>
        <v>0</v>
      </c>
      <c r="AG53" s="34">
        <f>$AB$28/'Fixed data'!$C$7</f>
        <v>0</v>
      </c>
      <c r="AH53" s="34">
        <f>$AB$28/'Fixed data'!$C$7</f>
        <v>0</v>
      </c>
      <c r="AI53" s="34">
        <f>$AB$28/'Fixed data'!$C$7</f>
        <v>0</v>
      </c>
      <c r="AJ53" s="34">
        <f>$AB$28/'Fixed data'!$C$7</f>
        <v>0</v>
      </c>
      <c r="AK53" s="34">
        <f>$AB$28/'Fixed data'!$C$7</f>
        <v>0</v>
      </c>
      <c r="AL53" s="34">
        <f>$AB$28/'Fixed data'!$C$7</f>
        <v>0</v>
      </c>
      <c r="AM53" s="34">
        <f>$AB$28/'Fixed data'!$C$7</f>
        <v>0</v>
      </c>
      <c r="AN53" s="34">
        <f>$AB$28/'Fixed data'!$C$7</f>
        <v>0</v>
      </c>
      <c r="AO53" s="34">
        <f>$AB$28/'Fixed data'!$C$7</f>
        <v>0</v>
      </c>
      <c r="AP53" s="34">
        <f>$AB$28/'Fixed data'!$C$7</f>
        <v>0</v>
      </c>
      <c r="AQ53" s="34">
        <f>$AB$28/'Fixed data'!$C$7</f>
        <v>0</v>
      </c>
      <c r="AR53" s="34">
        <f>$AB$28/'Fixed data'!$C$7</f>
        <v>0</v>
      </c>
      <c r="AS53" s="34">
        <f>$AB$28/'Fixed data'!$C$7</f>
        <v>0</v>
      </c>
      <c r="AT53" s="34">
        <f>$AB$28/'Fixed data'!$C$7</f>
        <v>0</v>
      </c>
      <c r="AU53" s="34">
        <f>$AB$28/'Fixed data'!$C$7</f>
        <v>0</v>
      </c>
      <c r="AV53" s="34">
        <f>$AB$28/'Fixed data'!$C$7</f>
        <v>0</v>
      </c>
      <c r="AW53" s="34">
        <f>$AB$28/'Fixed data'!$C$7</f>
        <v>0</v>
      </c>
      <c r="AX53" s="34">
        <f>$AB$28/'Fixed data'!$C$7</f>
        <v>0</v>
      </c>
      <c r="AY53" s="34">
        <f>$AB$28/'Fixed data'!$C$7</f>
        <v>0</v>
      </c>
      <c r="AZ53" s="34">
        <f>$AB$28/'Fixed data'!$C$7</f>
        <v>0</v>
      </c>
      <c r="BA53" s="34">
        <f>$AB$28/'Fixed data'!$C$7</f>
        <v>0</v>
      </c>
      <c r="BB53" s="34">
        <f>$AB$28/'Fixed data'!$C$7</f>
        <v>0</v>
      </c>
      <c r="BC53" s="34">
        <f>$AB$28/'Fixed data'!$C$7</f>
        <v>0</v>
      </c>
      <c r="BD53" s="34">
        <f>$AB$28/'Fixed data'!$C$7</f>
        <v>0</v>
      </c>
    </row>
    <row r="54" spans="1:56" ht="16.5" hidden="1" customHeight="1" outlineLevel="1" x14ac:dyDescent="0.35">
      <c r="A54" s="116"/>
      <c r="B54" s="9" t="s">
        <v>126</v>
      </c>
      <c r="C54" s="11" t="s">
        <v>148</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-1.4222222222222225E-2</v>
      </c>
      <c r="AE54" s="34">
        <f>$AC$28/'Fixed data'!$C$7</f>
        <v>-1.4222222222222225E-2</v>
      </c>
      <c r="AF54" s="34">
        <f>$AC$28/'Fixed data'!$C$7</f>
        <v>-1.4222222222222225E-2</v>
      </c>
      <c r="AG54" s="34">
        <f>$AC$28/'Fixed data'!$C$7</f>
        <v>-1.4222222222222225E-2</v>
      </c>
      <c r="AH54" s="34">
        <f>$AC$28/'Fixed data'!$C$7</f>
        <v>-1.4222222222222225E-2</v>
      </c>
      <c r="AI54" s="34">
        <f>$AC$28/'Fixed data'!$C$7</f>
        <v>-1.4222222222222225E-2</v>
      </c>
      <c r="AJ54" s="34">
        <f>$AC$28/'Fixed data'!$C$7</f>
        <v>-1.4222222222222225E-2</v>
      </c>
      <c r="AK54" s="34">
        <f>$AC$28/'Fixed data'!$C$7</f>
        <v>-1.4222222222222225E-2</v>
      </c>
      <c r="AL54" s="34">
        <f>$AC$28/'Fixed data'!$C$7</f>
        <v>-1.4222222222222225E-2</v>
      </c>
      <c r="AM54" s="34">
        <f>$AC$28/'Fixed data'!$C$7</f>
        <v>-1.4222222222222225E-2</v>
      </c>
      <c r="AN54" s="34">
        <f>$AC$28/'Fixed data'!$C$7</f>
        <v>-1.4222222222222225E-2</v>
      </c>
      <c r="AO54" s="34">
        <f>$AC$28/'Fixed data'!$C$7</f>
        <v>-1.4222222222222225E-2</v>
      </c>
      <c r="AP54" s="34">
        <f>$AC$28/'Fixed data'!$C$7</f>
        <v>-1.4222222222222225E-2</v>
      </c>
      <c r="AQ54" s="34">
        <f>$AC$28/'Fixed data'!$C$7</f>
        <v>-1.4222222222222225E-2</v>
      </c>
      <c r="AR54" s="34">
        <f>$AC$28/'Fixed data'!$C$7</f>
        <v>-1.4222222222222225E-2</v>
      </c>
      <c r="AS54" s="34">
        <f>$AC$28/'Fixed data'!$C$7</f>
        <v>-1.4222222222222225E-2</v>
      </c>
      <c r="AT54" s="34">
        <f>$AC$28/'Fixed data'!$C$7</f>
        <v>-1.4222222222222225E-2</v>
      </c>
      <c r="AU54" s="34">
        <f>$AC$28/'Fixed data'!$C$7</f>
        <v>-1.4222222222222225E-2</v>
      </c>
      <c r="AV54" s="34">
        <f>$AC$28/'Fixed data'!$C$7</f>
        <v>-1.4222222222222225E-2</v>
      </c>
      <c r="AW54" s="34">
        <f>$AC$28/'Fixed data'!$C$7</f>
        <v>-1.4222222222222225E-2</v>
      </c>
      <c r="AX54" s="34">
        <f>$AC$28/'Fixed data'!$C$7</f>
        <v>-1.4222222222222225E-2</v>
      </c>
      <c r="AY54" s="34">
        <f>$AC$28/'Fixed data'!$C$7</f>
        <v>-1.4222222222222225E-2</v>
      </c>
      <c r="AZ54" s="34">
        <f>$AC$28/'Fixed data'!$C$7</f>
        <v>-1.4222222222222225E-2</v>
      </c>
      <c r="BA54" s="34">
        <f>$AC$28/'Fixed data'!$C$7</f>
        <v>-1.4222222222222225E-2</v>
      </c>
      <c r="BB54" s="34">
        <f>$AC$28/'Fixed data'!$C$7</f>
        <v>-1.4222222222222225E-2</v>
      </c>
      <c r="BC54" s="34">
        <f>$AC$28/'Fixed data'!$C$7</f>
        <v>-1.4222222222222225E-2</v>
      </c>
      <c r="BD54" s="34">
        <f>$AC$28/'Fixed data'!$C$7</f>
        <v>-1.4222222222222225E-2</v>
      </c>
    </row>
    <row r="55" spans="1:56" ht="16.5" hidden="1" customHeight="1" outlineLevel="1" x14ac:dyDescent="0.35">
      <c r="A55" s="116"/>
      <c r="B55" s="9" t="s">
        <v>127</v>
      </c>
      <c r="C55" s="11" t="s">
        <v>149</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-1.4222222222222225E-2</v>
      </c>
      <c r="AF55" s="34">
        <f>$AD$28/'Fixed data'!$C$7</f>
        <v>-1.4222222222222225E-2</v>
      </c>
      <c r="AG55" s="34">
        <f>$AD$28/'Fixed data'!$C$7</f>
        <v>-1.4222222222222225E-2</v>
      </c>
      <c r="AH55" s="34">
        <f>$AD$28/'Fixed data'!$C$7</f>
        <v>-1.4222222222222225E-2</v>
      </c>
      <c r="AI55" s="34">
        <f>$AD$28/'Fixed data'!$C$7</f>
        <v>-1.4222222222222225E-2</v>
      </c>
      <c r="AJ55" s="34">
        <f>$AD$28/'Fixed data'!$C$7</f>
        <v>-1.4222222222222225E-2</v>
      </c>
      <c r="AK55" s="34">
        <f>$AD$28/'Fixed data'!$C$7</f>
        <v>-1.4222222222222225E-2</v>
      </c>
      <c r="AL55" s="34">
        <f>$AD$28/'Fixed data'!$C$7</f>
        <v>-1.4222222222222225E-2</v>
      </c>
      <c r="AM55" s="34">
        <f>$AD$28/'Fixed data'!$C$7</f>
        <v>-1.4222222222222225E-2</v>
      </c>
      <c r="AN55" s="34">
        <f>$AD$28/'Fixed data'!$C$7</f>
        <v>-1.4222222222222225E-2</v>
      </c>
      <c r="AO55" s="34">
        <f>$AD$28/'Fixed data'!$C$7</f>
        <v>-1.4222222222222225E-2</v>
      </c>
      <c r="AP55" s="34">
        <f>$AD$28/'Fixed data'!$C$7</f>
        <v>-1.4222222222222225E-2</v>
      </c>
      <c r="AQ55" s="34">
        <f>$AD$28/'Fixed data'!$C$7</f>
        <v>-1.4222222222222225E-2</v>
      </c>
      <c r="AR55" s="34">
        <f>$AD$28/'Fixed data'!$C$7</f>
        <v>-1.4222222222222225E-2</v>
      </c>
      <c r="AS55" s="34">
        <f>$AD$28/'Fixed data'!$C$7</f>
        <v>-1.4222222222222225E-2</v>
      </c>
      <c r="AT55" s="34">
        <f>$AD$28/'Fixed data'!$C$7</f>
        <v>-1.4222222222222225E-2</v>
      </c>
      <c r="AU55" s="34">
        <f>$AD$28/'Fixed data'!$C$7</f>
        <v>-1.4222222222222225E-2</v>
      </c>
      <c r="AV55" s="34">
        <f>$AD$28/'Fixed data'!$C$7</f>
        <v>-1.4222222222222225E-2</v>
      </c>
      <c r="AW55" s="34">
        <f>$AD$28/'Fixed data'!$C$7</f>
        <v>-1.4222222222222225E-2</v>
      </c>
      <c r="AX55" s="34">
        <f>$AD$28/'Fixed data'!$C$7</f>
        <v>-1.4222222222222225E-2</v>
      </c>
      <c r="AY55" s="34">
        <f>$AD$28/'Fixed data'!$C$7</f>
        <v>-1.4222222222222225E-2</v>
      </c>
      <c r="AZ55" s="34">
        <f>$AD$28/'Fixed data'!$C$7</f>
        <v>-1.4222222222222225E-2</v>
      </c>
      <c r="BA55" s="34">
        <f>$AD$28/'Fixed data'!$C$7</f>
        <v>-1.4222222222222225E-2</v>
      </c>
      <c r="BB55" s="34">
        <f>$AD$28/'Fixed data'!$C$7</f>
        <v>-1.4222222222222225E-2</v>
      </c>
      <c r="BC55" s="34">
        <f>$AD$28/'Fixed data'!$C$7</f>
        <v>-1.4222222222222225E-2</v>
      </c>
      <c r="BD55" s="34">
        <f>$AD$28/'Fixed data'!$C$7</f>
        <v>-1.4222222222222225E-2</v>
      </c>
    </row>
    <row r="56" spans="1:56" ht="16.5" hidden="1" customHeight="1" outlineLevel="1" x14ac:dyDescent="0.35">
      <c r="A56" s="116"/>
      <c r="B56" s="9" t="s">
        <v>128</v>
      </c>
      <c r="C56" s="11" t="s">
        <v>150</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v>
      </c>
      <c r="AG56" s="34">
        <f>$AE$28/'Fixed data'!$C$7</f>
        <v>0</v>
      </c>
      <c r="AH56" s="34">
        <f>$AE$28/'Fixed data'!$C$7</f>
        <v>0</v>
      </c>
      <c r="AI56" s="34">
        <f>$AE$28/'Fixed data'!$C$7</f>
        <v>0</v>
      </c>
      <c r="AJ56" s="34">
        <f>$AE$28/'Fixed data'!$C$7</f>
        <v>0</v>
      </c>
      <c r="AK56" s="34">
        <f>$AE$28/'Fixed data'!$C$7</f>
        <v>0</v>
      </c>
      <c r="AL56" s="34">
        <f>$AE$28/'Fixed data'!$C$7</f>
        <v>0</v>
      </c>
      <c r="AM56" s="34">
        <f>$AE$28/'Fixed data'!$C$7</f>
        <v>0</v>
      </c>
      <c r="AN56" s="34">
        <f>$AE$28/'Fixed data'!$C$7</f>
        <v>0</v>
      </c>
      <c r="AO56" s="34">
        <f>$AE$28/'Fixed data'!$C$7</f>
        <v>0</v>
      </c>
      <c r="AP56" s="34">
        <f>$AE$28/'Fixed data'!$C$7</f>
        <v>0</v>
      </c>
      <c r="AQ56" s="34">
        <f>$AE$28/'Fixed data'!$C$7</f>
        <v>0</v>
      </c>
      <c r="AR56" s="34">
        <f>$AE$28/'Fixed data'!$C$7</f>
        <v>0</v>
      </c>
      <c r="AS56" s="34">
        <f>$AE$28/'Fixed data'!$C$7</f>
        <v>0</v>
      </c>
      <c r="AT56" s="34">
        <f>$AE$28/'Fixed data'!$C$7</f>
        <v>0</v>
      </c>
      <c r="AU56" s="34">
        <f>$AE$28/'Fixed data'!$C$7</f>
        <v>0</v>
      </c>
      <c r="AV56" s="34">
        <f>$AE$28/'Fixed data'!$C$7</f>
        <v>0</v>
      </c>
      <c r="AW56" s="34">
        <f>$AE$28/'Fixed data'!$C$7</f>
        <v>0</v>
      </c>
      <c r="AX56" s="34">
        <f>$AE$28/'Fixed data'!$C$7</f>
        <v>0</v>
      </c>
      <c r="AY56" s="34">
        <f>$AE$28/'Fixed data'!$C$7</f>
        <v>0</v>
      </c>
      <c r="AZ56" s="34">
        <f>$AE$28/'Fixed data'!$C$7</f>
        <v>0</v>
      </c>
      <c r="BA56" s="34">
        <f>$AE$28/'Fixed data'!$C$7</f>
        <v>0</v>
      </c>
      <c r="BB56" s="34">
        <f>$AE$28/'Fixed data'!$C$7</f>
        <v>0</v>
      </c>
      <c r="BC56" s="34">
        <f>$AE$28/'Fixed data'!$C$7</f>
        <v>0</v>
      </c>
      <c r="BD56" s="34">
        <f>$AE$28/'Fixed data'!$C$7</f>
        <v>0</v>
      </c>
    </row>
    <row r="57" spans="1:56" ht="16.5" hidden="1" customHeight="1" outlineLevel="1" x14ac:dyDescent="0.35">
      <c r="A57" s="116"/>
      <c r="B57" s="9" t="s">
        <v>129</v>
      </c>
      <c r="C57" s="11" t="s">
        <v>151</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v>
      </c>
      <c r="AH57" s="34">
        <f>$AF$28/'Fixed data'!$C$7</f>
        <v>0</v>
      </c>
      <c r="AI57" s="34">
        <f>$AF$28/'Fixed data'!$C$7</f>
        <v>0</v>
      </c>
      <c r="AJ57" s="34">
        <f>$AF$28/'Fixed data'!$C$7</f>
        <v>0</v>
      </c>
      <c r="AK57" s="34">
        <f>$AF$28/'Fixed data'!$C$7</f>
        <v>0</v>
      </c>
      <c r="AL57" s="34">
        <f>$AF$28/'Fixed data'!$C$7</f>
        <v>0</v>
      </c>
      <c r="AM57" s="34">
        <f>$AF$28/'Fixed data'!$C$7</f>
        <v>0</v>
      </c>
      <c r="AN57" s="34">
        <f>$AF$28/'Fixed data'!$C$7</f>
        <v>0</v>
      </c>
      <c r="AO57" s="34">
        <f>$AF$28/'Fixed data'!$C$7</f>
        <v>0</v>
      </c>
      <c r="AP57" s="34">
        <f>$AF$28/'Fixed data'!$C$7</f>
        <v>0</v>
      </c>
      <c r="AQ57" s="34">
        <f>$AF$28/'Fixed data'!$C$7</f>
        <v>0</v>
      </c>
      <c r="AR57" s="34">
        <f>$AF$28/'Fixed data'!$C$7</f>
        <v>0</v>
      </c>
      <c r="AS57" s="34">
        <f>$AF$28/'Fixed data'!$C$7</f>
        <v>0</v>
      </c>
      <c r="AT57" s="34">
        <f>$AF$28/'Fixed data'!$C$7</f>
        <v>0</v>
      </c>
      <c r="AU57" s="34">
        <f>$AF$28/'Fixed data'!$C$7</f>
        <v>0</v>
      </c>
      <c r="AV57" s="34">
        <f>$AF$28/'Fixed data'!$C$7</f>
        <v>0</v>
      </c>
      <c r="AW57" s="34">
        <f>$AF$28/'Fixed data'!$C$7</f>
        <v>0</v>
      </c>
      <c r="AX57" s="34">
        <f>$AF$28/'Fixed data'!$C$7</f>
        <v>0</v>
      </c>
      <c r="AY57" s="34">
        <f>$AF$28/'Fixed data'!$C$7</f>
        <v>0</v>
      </c>
      <c r="AZ57" s="34">
        <f>$AF$28/'Fixed data'!$C$7</f>
        <v>0</v>
      </c>
      <c r="BA57" s="34">
        <f>$AF$28/'Fixed data'!$C$7</f>
        <v>0</v>
      </c>
      <c r="BB57" s="34">
        <f>$AF$28/'Fixed data'!$C$7</f>
        <v>0</v>
      </c>
      <c r="BC57" s="34">
        <f>$AF$28/'Fixed data'!$C$7</f>
        <v>0</v>
      </c>
      <c r="BD57" s="34">
        <f>$AF$28/'Fixed data'!$C$7</f>
        <v>0</v>
      </c>
    </row>
    <row r="58" spans="1:56" ht="16.5" hidden="1" customHeight="1" outlineLevel="1" x14ac:dyDescent="0.35">
      <c r="A58" s="116"/>
      <c r="B58" s="9" t="s">
        <v>130</v>
      </c>
      <c r="C58" s="11" t="s">
        <v>152</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v>
      </c>
      <c r="AI58" s="34">
        <f>$AG$28/'Fixed data'!$C$7</f>
        <v>0</v>
      </c>
      <c r="AJ58" s="34">
        <f>$AG$28/'Fixed data'!$C$7</f>
        <v>0</v>
      </c>
      <c r="AK58" s="34">
        <f>$AG$28/'Fixed data'!$C$7</f>
        <v>0</v>
      </c>
      <c r="AL58" s="34">
        <f>$AG$28/'Fixed data'!$C$7</f>
        <v>0</v>
      </c>
      <c r="AM58" s="34">
        <f>$AG$28/'Fixed data'!$C$7</f>
        <v>0</v>
      </c>
      <c r="AN58" s="34">
        <f>$AG$28/'Fixed data'!$C$7</f>
        <v>0</v>
      </c>
      <c r="AO58" s="34">
        <f>$AG$28/'Fixed data'!$C$7</f>
        <v>0</v>
      </c>
      <c r="AP58" s="34">
        <f>$AG$28/'Fixed data'!$C$7</f>
        <v>0</v>
      </c>
      <c r="AQ58" s="34">
        <f>$AG$28/'Fixed data'!$C$7</f>
        <v>0</v>
      </c>
      <c r="AR58" s="34">
        <f>$AG$28/'Fixed data'!$C$7</f>
        <v>0</v>
      </c>
      <c r="AS58" s="34">
        <f>$AG$28/'Fixed data'!$C$7</f>
        <v>0</v>
      </c>
      <c r="AT58" s="34">
        <f>$AG$28/'Fixed data'!$C$7</f>
        <v>0</v>
      </c>
      <c r="AU58" s="34">
        <f>$AG$28/'Fixed data'!$C$7</f>
        <v>0</v>
      </c>
      <c r="AV58" s="34">
        <f>$AG$28/'Fixed data'!$C$7</f>
        <v>0</v>
      </c>
      <c r="AW58" s="34">
        <f>$AG$28/'Fixed data'!$C$7</f>
        <v>0</v>
      </c>
      <c r="AX58" s="34">
        <f>$AG$28/'Fixed data'!$C$7</f>
        <v>0</v>
      </c>
      <c r="AY58" s="34">
        <f>$AG$28/'Fixed data'!$C$7</f>
        <v>0</v>
      </c>
      <c r="AZ58" s="34">
        <f>$AG$28/'Fixed data'!$C$7</f>
        <v>0</v>
      </c>
      <c r="BA58" s="34">
        <f>$AG$28/'Fixed data'!$C$7</f>
        <v>0</v>
      </c>
      <c r="BB58" s="34">
        <f>$AG$28/'Fixed data'!$C$7</f>
        <v>0</v>
      </c>
      <c r="BC58" s="34">
        <f>$AG$28/'Fixed data'!$C$7</f>
        <v>0</v>
      </c>
      <c r="BD58" s="34">
        <f>$AG$28/'Fixed data'!$C$7</f>
        <v>0</v>
      </c>
    </row>
    <row r="59" spans="1:56" ht="16.5" hidden="1" customHeight="1" outlineLevel="1" x14ac:dyDescent="0.35">
      <c r="A59" s="116"/>
      <c r="B59" s="9" t="s">
        <v>131</v>
      </c>
      <c r="C59" s="11" t="s">
        <v>153</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0</v>
      </c>
      <c r="AJ59" s="34">
        <f>$AH$28/'Fixed data'!$C$7</f>
        <v>0</v>
      </c>
      <c r="AK59" s="34">
        <f>$AH$28/'Fixed data'!$C$7</f>
        <v>0</v>
      </c>
      <c r="AL59" s="34">
        <f>$AH$28/'Fixed data'!$C$7</f>
        <v>0</v>
      </c>
      <c r="AM59" s="34">
        <f>$AH$28/'Fixed data'!$C$7</f>
        <v>0</v>
      </c>
      <c r="AN59" s="34">
        <f>$AH$28/'Fixed data'!$C$7</f>
        <v>0</v>
      </c>
      <c r="AO59" s="34">
        <f>$AH$28/'Fixed data'!$C$7</f>
        <v>0</v>
      </c>
      <c r="AP59" s="34">
        <f>$AH$28/'Fixed data'!$C$7</f>
        <v>0</v>
      </c>
      <c r="AQ59" s="34">
        <f>$AH$28/'Fixed data'!$C$7</f>
        <v>0</v>
      </c>
      <c r="AR59" s="34">
        <f>$AH$28/'Fixed data'!$C$7</f>
        <v>0</v>
      </c>
      <c r="AS59" s="34">
        <f>$AH$28/'Fixed data'!$C$7</f>
        <v>0</v>
      </c>
      <c r="AT59" s="34">
        <f>$AH$28/'Fixed data'!$C$7</f>
        <v>0</v>
      </c>
      <c r="AU59" s="34">
        <f>$AH$28/'Fixed data'!$C$7</f>
        <v>0</v>
      </c>
      <c r="AV59" s="34">
        <f>$AH$28/'Fixed data'!$C$7</f>
        <v>0</v>
      </c>
      <c r="AW59" s="34">
        <f>$AH$28/'Fixed data'!$C$7</f>
        <v>0</v>
      </c>
      <c r="AX59" s="34">
        <f>$AH$28/'Fixed data'!$C$7</f>
        <v>0</v>
      </c>
      <c r="AY59" s="34">
        <f>$AH$28/'Fixed data'!$C$7</f>
        <v>0</v>
      </c>
      <c r="AZ59" s="34">
        <f>$AH$28/'Fixed data'!$C$7</f>
        <v>0</v>
      </c>
      <c r="BA59" s="34">
        <f>$AH$28/'Fixed data'!$C$7</f>
        <v>0</v>
      </c>
      <c r="BB59" s="34">
        <f>$AH$28/'Fixed data'!$C$7</f>
        <v>0</v>
      </c>
      <c r="BC59" s="34">
        <f>$AH$28/'Fixed data'!$C$7</f>
        <v>0</v>
      </c>
      <c r="BD59" s="34">
        <f>$AH$28/'Fixed data'!$C$7</f>
        <v>0</v>
      </c>
    </row>
    <row r="60" spans="1:56" ht="16.5" collapsed="1" x14ac:dyDescent="0.35">
      <c r="A60" s="116"/>
      <c r="B60" s="9" t="s">
        <v>7</v>
      </c>
      <c r="C60" s="9" t="s">
        <v>61</v>
      </c>
      <c r="D60" s="9" t="s">
        <v>40</v>
      </c>
      <c r="E60" s="34">
        <f>SUM(E30:E59)</f>
        <v>0</v>
      </c>
      <c r="F60" s="34">
        <f t="shared" ref="F60:BD60" si="6">SUM(F30:F59)</f>
        <v>0</v>
      </c>
      <c r="G60" s="34">
        <f t="shared" si="6"/>
        <v>0</v>
      </c>
      <c r="H60" s="34">
        <f t="shared" si="6"/>
        <v>0</v>
      </c>
      <c r="I60" s="34">
        <f t="shared" si="6"/>
        <v>0</v>
      </c>
      <c r="J60" s="34">
        <f t="shared" si="6"/>
        <v>0</v>
      </c>
      <c r="K60" s="34">
        <f t="shared" si="6"/>
        <v>0</v>
      </c>
      <c r="L60" s="34">
        <f t="shared" si="6"/>
        <v>0</v>
      </c>
      <c r="M60" s="34">
        <f t="shared" si="6"/>
        <v>0</v>
      </c>
      <c r="N60" s="34">
        <f t="shared" si="6"/>
        <v>-1.4222222222222225E-2</v>
      </c>
      <c r="O60" s="34">
        <f t="shared" si="6"/>
        <v>-2.8444444444444449E-2</v>
      </c>
      <c r="P60" s="34">
        <f t="shared" si="6"/>
        <v>-1.4222222222222225E-2</v>
      </c>
      <c r="Q60" s="34">
        <f t="shared" si="6"/>
        <v>0</v>
      </c>
      <c r="R60" s="34">
        <f t="shared" si="6"/>
        <v>0</v>
      </c>
      <c r="S60" s="34">
        <f t="shared" si="6"/>
        <v>0</v>
      </c>
      <c r="T60" s="34">
        <f t="shared" si="6"/>
        <v>0</v>
      </c>
      <c r="U60" s="34">
        <f t="shared" si="6"/>
        <v>0</v>
      </c>
      <c r="V60" s="34">
        <f t="shared" si="6"/>
        <v>-1.4222222222222225E-2</v>
      </c>
      <c r="W60" s="34">
        <f t="shared" si="6"/>
        <v>-2.8444444444444449E-2</v>
      </c>
      <c r="X60" s="34">
        <f t="shared" si="6"/>
        <v>-2.8444444444444449E-2</v>
      </c>
      <c r="Y60" s="34">
        <f t="shared" si="6"/>
        <v>-2.8444444444444449E-2</v>
      </c>
      <c r="Z60" s="34">
        <f t="shared" si="6"/>
        <v>-1.4222222222222225E-2</v>
      </c>
      <c r="AA60" s="34">
        <f t="shared" si="6"/>
        <v>0</v>
      </c>
      <c r="AB60" s="34">
        <f t="shared" si="6"/>
        <v>0</v>
      </c>
      <c r="AC60" s="34">
        <f t="shared" si="6"/>
        <v>0</v>
      </c>
      <c r="AD60" s="34">
        <f t="shared" si="6"/>
        <v>-1.4222222222222225E-2</v>
      </c>
      <c r="AE60" s="34">
        <f t="shared" si="6"/>
        <v>-2.8444444444444449E-2</v>
      </c>
      <c r="AF60" s="34">
        <f t="shared" si="6"/>
        <v>-2.8444444444444449E-2</v>
      </c>
      <c r="AG60" s="34">
        <f t="shared" si="6"/>
        <v>-2.8444444444444449E-2</v>
      </c>
      <c r="AH60" s="34">
        <f t="shared" si="6"/>
        <v>-2.8444444444444449E-2</v>
      </c>
      <c r="AI60" s="34">
        <f t="shared" si="6"/>
        <v>-2.8444444444444449E-2</v>
      </c>
      <c r="AJ60" s="34">
        <f t="shared" si="6"/>
        <v>-2.8444444444444449E-2</v>
      </c>
      <c r="AK60" s="34">
        <f t="shared" si="6"/>
        <v>-2.8444444444444449E-2</v>
      </c>
      <c r="AL60" s="34">
        <f t="shared" si="6"/>
        <v>-2.8444444444444449E-2</v>
      </c>
      <c r="AM60" s="34">
        <f t="shared" si="6"/>
        <v>-2.8444444444444449E-2</v>
      </c>
      <c r="AN60" s="34">
        <f t="shared" si="6"/>
        <v>-2.8444444444444449E-2</v>
      </c>
      <c r="AO60" s="34">
        <f t="shared" si="6"/>
        <v>-2.8444444444444449E-2</v>
      </c>
      <c r="AP60" s="34">
        <f t="shared" si="6"/>
        <v>-2.8444444444444449E-2</v>
      </c>
      <c r="AQ60" s="34">
        <f t="shared" si="6"/>
        <v>-2.8444444444444449E-2</v>
      </c>
      <c r="AR60" s="34">
        <f t="shared" si="6"/>
        <v>-2.8444444444444449E-2</v>
      </c>
      <c r="AS60" s="34">
        <f t="shared" si="6"/>
        <v>-2.8444444444444449E-2</v>
      </c>
      <c r="AT60" s="34">
        <f t="shared" si="6"/>
        <v>-2.8444444444444449E-2</v>
      </c>
      <c r="AU60" s="34">
        <f t="shared" si="6"/>
        <v>-2.8444444444444449E-2</v>
      </c>
      <c r="AV60" s="34">
        <f t="shared" si="6"/>
        <v>-2.8444444444444449E-2</v>
      </c>
      <c r="AW60" s="34">
        <f t="shared" si="6"/>
        <v>-2.8444444444444449E-2</v>
      </c>
      <c r="AX60" s="34">
        <f t="shared" si="6"/>
        <v>-2.8444444444444449E-2</v>
      </c>
      <c r="AY60" s="34">
        <f t="shared" si="6"/>
        <v>-2.8444444444444449E-2</v>
      </c>
      <c r="AZ60" s="34">
        <f t="shared" si="6"/>
        <v>-2.8444444444444449E-2</v>
      </c>
      <c r="BA60" s="34">
        <f t="shared" si="6"/>
        <v>-2.8444444444444449E-2</v>
      </c>
      <c r="BB60" s="34">
        <f t="shared" si="6"/>
        <v>-2.8444444444444449E-2</v>
      </c>
      <c r="BC60" s="34">
        <f t="shared" si="6"/>
        <v>-2.8444444444444449E-2</v>
      </c>
      <c r="BD60" s="34">
        <f t="shared" si="6"/>
        <v>-2.8444444444444449E-2</v>
      </c>
    </row>
    <row r="61" spans="1:56" ht="17.25" hidden="1" customHeight="1" outlineLevel="1" x14ac:dyDescent="0.35">
      <c r="A61" s="116"/>
      <c r="B61" s="9" t="s">
        <v>35</v>
      </c>
      <c r="C61" s="9" t="s">
        <v>62</v>
      </c>
      <c r="D61" s="9" t="s">
        <v>40</v>
      </c>
      <c r="E61" s="34">
        <v>0</v>
      </c>
      <c r="F61" s="34">
        <f>E62</f>
        <v>0</v>
      </c>
      <c r="G61" s="34">
        <f t="shared" ref="G61:BD61" si="7">F62</f>
        <v>0</v>
      </c>
      <c r="H61" s="34">
        <f t="shared" si="7"/>
        <v>0</v>
      </c>
      <c r="I61" s="34">
        <f t="shared" si="7"/>
        <v>0</v>
      </c>
      <c r="J61" s="34">
        <f t="shared" si="7"/>
        <v>0</v>
      </c>
      <c r="K61" s="34">
        <f t="shared" si="7"/>
        <v>0</v>
      </c>
      <c r="L61" s="34">
        <f t="shared" si="7"/>
        <v>0</v>
      </c>
      <c r="M61" s="34">
        <f t="shared" si="7"/>
        <v>0</v>
      </c>
      <c r="N61" s="34">
        <f t="shared" si="7"/>
        <v>-0.64000000000000012</v>
      </c>
      <c r="O61" s="34">
        <f t="shared" si="7"/>
        <v>-1.2657777777777781</v>
      </c>
      <c r="P61" s="34">
        <f t="shared" si="7"/>
        <v>-0.59733333333333349</v>
      </c>
      <c r="Q61" s="34">
        <f t="shared" si="7"/>
        <v>5.6888888888888878E-2</v>
      </c>
      <c r="R61" s="34">
        <f t="shared" si="7"/>
        <v>5.6888888888888878E-2</v>
      </c>
      <c r="S61" s="34">
        <f t="shared" si="7"/>
        <v>5.6888888888888878E-2</v>
      </c>
      <c r="T61" s="34">
        <f t="shared" si="7"/>
        <v>5.6888888888888878E-2</v>
      </c>
      <c r="U61" s="34">
        <f t="shared" si="7"/>
        <v>5.6888888888888878E-2</v>
      </c>
      <c r="V61" s="34">
        <f t="shared" si="7"/>
        <v>-0.58311111111111125</v>
      </c>
      <c r="W61" s="34">
        <f t="shared" si="7"/>
        <v>-1.2088888888888891</v>
      </c>
      <c r="X61" s="34">
        <f t="shared" si="7"/>
        <v>-1.1804444444444446</v>
      </c>
      <c r="Y61" s="34">
        <f t="shared" si="7"/>
        <v>-1.1520000000000001</v>
      </c>
      <c r="Z61" s="34">
        <f t="shared" si="7"/>
        <v>-0.48355555555555552</v>
      </c>
      <c r="AA61" s="34">
        <f t="shared" si="7"/>
        <v>0.17066666666666686</v>
      </c>
      <c r="AB61" s="34">
        <f t="shared" si="7"/>
        <v>0.17066666666666686</v>
      </c>
      <c r="AC61" s="34">
        <f t="shared" si="7"/>
        <v>0.17066666666666686</v>
      </c>
      <c r="AD61" s="34">
        <f t="shared" si="7"/>
        <v>-0.46933333333333327</v>
      </c>
      <c r="AE61" s="34">
        <f t="shared" si="7"/>
        <v>-1.0951111111111111</v>
      </c>
      <c r="AF61" s="34">
        <f t="shared" si="7"/>
        <v>-1.0666666666666667</v>
      </c>
      <c r="AG61" s="34">
        <f t="shared" si="7"/>
        <v>-1.0382222222222222</v>
      </c>
      <c r="AH61" s="34">
        <f t="shared" si="7"/>
        <v>-1.0097777777777777</v>
      </c>
      <c r="AI61" s="34">
        <f t="shared" si="7"/>
        <v>-0.98133333333333317</v>
      </c>
      <c r="AJ61" s="34">
        <f t="shared" si="7"/>
        <v>-0.31288888888888855</v>
      </c>
      <c r="AK61" s="34">
        <f t="shared" si="7"/>
        <v>0.35555555555555607</v>
      </c>
      <c r="AL61" s="34">
        <f t="shared" si="7"/>
        <v>-0.25599999999999956</v>
      </c>
      <c r="AM61" s="34">
        <f t="shared" si="7"/>
        <v>-0.86755555555555519</v>
      </c>
      <c r="AN61" s="34">
        <f t="shared" si="7"/>
        <v>-0.8391111111111107</v>
      </c>
      <c r="AO61" s="34">
        <f t="shared" si="7"/>
        <v>-0.8106666666666662</v>
      </c>
      <c r="AP61" s="34">
        <f t="shared" si="7"/>
        <v>-0.78222222222222171</v>
      </c>
      <c r="AQ61" s="34">
        <f t="shared" si="7"/>
        <v>-0.75377777777777721</v>
      </c>
      <c r="AR61" s="34">
        <f t="shared" si="7"/>
        <v>-0.72533333333333272</v>
      </c>
      <c r="AS61" s="34">
        <f t="shared" si="7"/>
        <v>-0.69688888888888822</v>
      </c>
      <c r="AT61" s="34">
        <f t="shared" si="7"/>
        <v>-0.66844444444444373</v>
      </c>
      <c r="AU61" s="34">
        <f t="shared" si="7"/>
        <v>-0.63999999999999924</v>
      </c>
      <c r="AV61" s="34">
        <f t="shared" si="7"/>
        <v>-0.61155555555555474</v>
      </c>
      <c r="AW61" s="34">
        <f t="shared" si="7"/>
        <v>-0.58311111111111025</v>
      </c>
      <c r="AX61" s="34">
        <f t="shared" si="7"/>
        <v>-0.55466666666666575</v>
      </c>
      <c r="AY61" s="34">
        <f t="shared" si="7"/>
        <v>-0.52622222222222126</v>
      </c>
      <c r="AZ61" s="34">
        <f t="shared" si="7"/>
        <v>-0.49777777777777682</v>
      </c>
      <c r="BA61" s="34">
        <f t="shared" si="7"/>
        <v>-0.46933333333333238</v>
      </c>
      <c r="BB61" s="34">
        <f t="shared" si="7"/>
        <v>-0.44088888888888794</v>
      </c>
      <c r="BC61" s="34">
        <f t="shared" si="7"/>
        <v>-0.4124444444444435</v>
      </c>
      <c r="BD61" s="34">
        <f t="shared" si="7"/>
        <v>-0.38399999999999906</v>
      </c>
    </row>
    <row r="62" spans="1:56" ht="16.5" hidden="1" customHeight="1" outlineLevel="1" x14ac:dyDescent="0.3">
      <c r="A62" s="116"/>
      <c r="B62" s="9" t="s">
        <v>34</v>
      </c>
      <c r="C62" s="9" t="s">
        <v>69</v>
      </c>
      <c r="D62" s="9" t="s">
        <v>40</v>
      </c>
      <c r="E62" s="34">
        <f t="shared" ref="E62:BD62" si="8">E28-E60+E61</f>
        <v>0</v>
      </c>
      <c r="F62" s="34">
        <f t="shared" si="8"/>
        <v>0</v>
      </c>
      <c r="G62" s="34">
        <f t="shared" si="8"/>
        <v>0</v>
      </c>
      <c r="H62" s="34">
        <f t="shared" si="8"/>
        <v>0</v>
      </c>
      <c r="I62" s="34">
        <f t="shared" si="8"/>
        <v>0</v>
      </c>
      <c r="J62" s="34">
        <f t="shared" si="8"/>
        <v>0</v>
      </c>
      <c r="K62" s="34">
        <f t="shared" si="8"/>
        <v>0</v>
      </c>
      <c r="L62" s="34">
        <f t="shared" si="8"/>
        <v>0</v>
      </c>
      <c r="M62" s="34">
        <f t="shared" si="8"/>
        <v>-0.64000000000000012</v>
      </c>
      <c r="N62" s="34">
        <f t="shared" si="8"/>
        <v>-1.2657777777777781</v>
      </c>
      <c r="O62" s="34">
        <f t="shared" si="8"/>
        <v>-0.59733333333333349</v>
      </c>
      <c r="P62" s="34">
        <f t="shared" si="8"/>
        <v>5.6888888888888878E-2</v>
      </c>
      <c r="Q62" s="34">
        <f t="shared" si="8"/>
        <v>5.6888888888888878E-2</v>
      </c>
      <c r="R62" s="34">
        <f t="shared" si="8"/>
        <v>5.6888888888888878E-2</v>
      </c>
      <c r="S62" s="34">
        <f t="shared" si="8"/>
        <v>5.6888888888888878E-2</v>
      </c>
      <c r="T62" s="34">
        <f t="shared" si="8"/>
        <v>5.6888888888888878E-2</v>
      </c>
      <c r="U62" s="34">
        <f t="shared" si="8"/>
        <v>-0.58311111111111125</v>
      </c>
      <c r="V62" s="34">
        <f t="shared" si="8"/>
        <v>-1.2088888888888891</v>
      </c>
      <c r="W62" s="34">
        <f t="shared" si="8"/>
        <v>-1.1804444444444446</v>
      </c>
      <c r="X62" s="34">
        <f t="shared" si="8"/>
        <v>-1.1520000000000001</v>
      </c>
      <c r="Y62" s="34">
        <f t="shared" si="8"/>
        <v>-0.48355555555555552</v>
      </c>
      <c r="Z62" s="34">
        <f t="shared" si="8"/>
        <v>0.17066666666666686</v>
      </c>
      <c r="AA62" s="34">
        <f t="shared" si="8"/>
        <v>0.17066666666666686</v>
      </c>
      <c r="AB62" s="34">
        <f t="shared" si="8"/>
        <v>0.17066666666666686</v>
      </c>
      <c r="AC62" s="34">
        <f t="shared" si="8"/>
        <v>-0.46933333333333327</v>
      </c>
      <c r="AD62" s="34">
        <f t="shared" si="8"/>
        <v>-1.0951111111111111</v>
      </c>
      <c r="AE62" s="34">
        <f t="shared" si="8"/>
        <v>-1.0666666666666667</v>
      </c>
      <c r="AF62" s="34">
        <f t="shared" si="8"/>
        <v>-1.0382222222222222</v>
      </c>
      <c r="AG62" s="34">
        <f t="shared" si="8"/>
        <v>-1.0097777777777777</v>
      </c>
      <c r="AH62" s="34">
        <f t="shared" si="8"/>
        <v>-0.98133333333333317</v>
      </c>
      <c r="AI62" s="34">
        <f t="shared" si="8"/>
        <v>-0.31288888888888855</v>
      </c>
      <c r="AJ62" s="34">
        <f t="shared" si="8"/>
        <v>0.35555555555555607</v>
      </c>
      <c r="AK62" s="34">
        <f t="shared" si="8"/>
        <v>-0.25599999999999956</v>
      </c>
      <c r="AL62" s="34">
        <f t="shared" si="8"/>
        <v>-0.86755555555555519</v>
      </c>
      <c r="AM62" s="34">
        <f t="shared" si="8"/>
        <v>-0.8391111111111107</v>
      </c>
      <c r="AN62" s="34">
        <f t="shared" si="8"/>
        <v>-0.8106666666666662</v>
      </c>
      <c r="AO62" s="34">
        <f t="shared" si="8"/>
        <v>-0.78222222222222171</v>
      </c>
      <c r="AP62" s="34">
        <f t="shared" si="8"/>
        <v>-0.75377777777777721</v>
      </c>
      <c r="AQ62" s="34">
        <f t="shared" si="8"/>
        <v>-0.72533333333333272</v>
      </c>
      <c r="AR62" s="34">
        <f t="shared" si="8"/>
        <v>-0.69688888888888822</v>
      </c>
      <c r="AS62" s="34">
        <f t="shared" si="8"/>
        <v>-0.66844444444444373</v>
      </c>
      <c r="AT62" s="34">
        <f t="shared" si="8"/>
        <v>-0.63999999999999924</v>
      </c>
      <c r="AU62" s="34">
        <f t="shared" si="8"/>
        <v>-0.61155555555555474</v>
      </c>
      <c r="AV62" s="34">
        <f t="shared" si="8"/>
        <v>-0.58311111111111025</v>
      </c>
      <c r="AW62" s="34">
        <f t="shared" si="8"/>
        <v>-0.55466666666666575</v>
      </c>
      <c r="AX62" s="34">
        <f t="shared" si="8"/>
        <v>-0.52622222222222126</v>
      </c>
      <c r="AY62" s="34">
        <f t="shared" si="8"/>
        <v>-0.49777777777777682</v>
      </c>
      <c r="AZ62" s="34">
        <f t="shared" si="8"/>
        <v>-0.46933333333333238</v>
      </c>
      <c r="BA62" s="34">
        <f t="shared" si="8"/>
        <v>-0.44088888888888794</v>
      </c>
      <c r="BB62" s="34">
        <f t="shared" si="8"/>
        <v>-0.4124444444444435</v>
      </c>
      <c r="BC62" s="34">
        <f t="shared" si="8"/>
        <v>-0.38399999999999906</v>
      </c>
      <c r="BD62" s="34">
        <f t="shared" si="8"/>
        <v>-0.35555555555555463</v>
      </c>
    </row>
    <row r="63" spans="1:56" ht="16.5" collapsed="1" x14ac:dyDescent="0.3">
      <c r="A63" s="116"/>
      <c r="B63" s="9" t="s">
        <v>8</v>
      </c>
      <c r="C63" s="11" t="s">
        <v>68</v>
      </c>
      <c r="D63" s="9" t="s">
        <v>40</v>
      </c>
      <c r="E63" s="34">
        <f>AVERAGE(E61:E62)*'Fixed data'!$C$3</f>
        <v>0</v>
      </c>
      <c r="F63" s="34">
        <f>AVERAGE(F61:F62)*'Fixed data'!$C$3</f>
        <v>0</v>
      </c>
      <c r="G63" s="34">
        <f>AVERAGE(G61:G62)*'Fixed data'!$C$3</f>
        <v>0</v>
      </c>
      <c r="H63" s="34">
        <f>AVERAGE(H61:H62)*'Fixed data'!$C$3</f>
        <v>0</v>
      </c>
      <c r="I63" s="34">
        <f>AVERAGE(I61:I62)*'Fixed data'!$C$3</f>
        <v>0</v>
      </c>
      <c r="J63" s="34">
        <f>AVERAGE(J61:J62)*'Fixed data'!$C$3</f>
        <v>0</v>
      </c>
      <c r="K63" s="34">
        <f>AVERAGE(K61:K62)*'Fixed data'!$C$3</f>
        <v>0</v>
      </c>
      <c r="L63" s="34">
        <f>AVERAGE(L61:L62)*'Fixed data'!$C$3</f>
        <v>0</v>
      </c>
      <c r="M63" s="34">
        <f>AVERAGE(M61:M62)*'Fixed data'!$C$3</f>
        <v>-1.5456000000000004E-2</v>
      </c>
      <c r="N63" s="34">
        <f>AVERAGE(N61:N62)*'Fixed data'!$C$3</f>
        <v>-4.6024533333333346E-2</v>
      </c>
      <c r="O63" s="34">
        <f>AVERAGE(O61:O62)*'Fixed data'!$C$3</f>
        <v>-4.4994133333333346E-2</v>
      </c>
      <c r="P63" s="34">
        <f>AVERAGE(P61:P62)*'Fixed data'!$C$3</f>
        <v>-1.3051733333333338E-2</v>
      </c>
      <c r="Q63" s="34">
        <f>AVERAGE(Q61:Q62)*'Fixed data'!$C$3</f>
        <v>2.7477333333333328E-3</v>
      </c>
      <c r="R63" s="34">
        <f>AVERAGE(R61:R62)*'Fixed data'!$C$3</f>
        <v>2.7477333333333328E-3</v>
      </c>
      <c r="S63" s="34">
        <f>AVERAGE(S61:S62)*'Fixed data'!$C$3</f>
        <v>2.7477333333333328E-3</v>
      </c>
      <c r="T63" s="34">
        <f>AVERAGE(T61:T62)*'Fixed data'!$C$3</f>
        <v>2.7477333333333328E-3</v>
      </c>
      <c r="U63" s="34">
        <f>AVERAGE(U61:U62)*'Fixed data'!$C$3</f>
        <v>-1.2708266666666671E-2</v>
      </c>
      <c r="V63" s="34">
        <f>AVERAGE(V61:V62)*'Fixed data'!$C$3</f>
        <v>-4.3276800000000011E-2</v>
      </c>
      <c r="W63" s="34">
        <f>AVERAGE(W61:W62)*'Fixed data'!$C$3</f>
        <v>-5.7702400000000022E-2</v>
      </c>
      <c r="X63" s="34">
        <f>AVERAGE(X61:X62)*'Fixed data'!$C$3</f>
        <v>-5.632853333333334E-2</v>
      </c>
      <c r="Y63" s="34">
        <f>AVERAGE(Y61:Y62)*'Fixed data'!$C$3</f>
        <v>-3.9498666666666668E-2</v>
      </c>
      <c r="Z63" s="34">
        <f>AVERAGE(Z61:Z62)*'Fixed data'!$C$3</f>
        <v>-7.5562666666666618E-3</v>
      </c>
      <c r="AA63" s="34">
        <f>AVERAGE(AA61:AA62)*'Fixed data'!$C$3</f>
        <v>8.2432000000000095E-3</v>
      </c>
      <c r="AB63" s="34">
        <f>AVERAGE(AB61:AB62)*'Fixed data'!$C$3</f>
        <v>8.2432000000000095E-3</v>
      </c>
      <c r="AC63" s="34">
        <f>AVERAGE(AC61:AC62)*'Fixed data'!$C$3</f>
        <v>-7.212799999999994E-3</v>
      </c>
      <c r="AD63" s="34">
        <f>AVERAGE(AD61:AD62)*'Fixed data'!$C$3</f>
        <v>-3.7781333333333333E-2</v>
      </c>
      <c r="AE63" s="34">
        <f>AVERAGE(AE61:AE62)*'Fixed data'!$C$3</f>
        <v>-5.2206933333333344E-2</v>
      </c>
      <c r="AF63" s="34">
        <f>AVERAGE(AF61:AF62)*'Fixed data'!$C$3</f>
        <v>-5.0833066666666663E-2</v>
      </c>
      <c r="AG63" s="34">
        <f>AVERAGE(AG61:AG62)*'Fixed data'!$C$3</f>
        <v>-4.9459200000000002E-2</v>
      </c>
      <c r="AH63" s="34">
        <f>AVERAGE(AH61:AH62)*'Fixed data'!$C$3</f>
        <v>-4.8085333333333327E-2</v>
      </c>
      <c r="AI63" s="34">
        <f>AVERAGE(AI61:AI62)*'Fixed data'!$C$3</f>
        <v>-3.1255466666666655E-2</v>
      </c>
      <c r="AJ63" s="34">
        <f>AVERAGE(AJ61:AJ62)*'Fixed data'!$C$3</f>
        <v>1.0304000000000207E-3</v>
      </c>
      <c r="AK63" s="34">
        <f>AVERAGE(AK61:AK62)*'Fixed data'!$C$3</f>
        <v>2.4042666666666897E-3</v>
      </c>
      <c r="AL63" s="34">
        <f>AVERAGE(AL61:AL62)*'Fixed data'!$C$3</f>
        <v>-2.7133866666666649E-2</v>
      </c>
      <c r="AM63" s="34">
        <f>AVERAGE(AM61:AM62)*'Fixed data'!$C$3</f>
        <v>-4.1215999999999982E-2</v>
      </c>
      <c r="AN63" s="34">
        <f>AVERAGE(AN61:AN62)*'Fixed data'!$C$3</f>
        <v>-3.9842133333333314E-2</v>
      </c>
      <c r="AO63" s="34">
        <f>AVERAGE(AO61:AO62)*'Fixed data'!$C$3</f>
        <v>-3.8468266666666646E-2</v>
      </c>
      <c r="AP63" s="34">
        <f>AVERAGE(AP61:AP62)*'Fixed data'!$C$3</f>
        <v>-3.7094399999999979E-2</v>
      </c>
      <c r="AQ63" s="34">
        <f>AVERAGE(AQ61:AQ62)*'Fixed data'!$C$3</f>
        <v>-3.5720533333333304E-2</v>
      </c>
      <c r="AR63" s="34">
        <f>AVERAGE(AR61:AR62)*'Fixed data'!$C$3</f>
        <v>-3.4346666666666636E-2</v>
      </c>
      <c r="AS63" s="34">
        <f>AVERAGE(AS61:AS62)*'Fixed data'!$C$3</f>
        <v>-3.2972799999999969E-2</v>
      </c>
      <c r="AT63" s="34">
        <f>AVERAGE(AT61:AT62)*'Fixed data'!$C$3</f>
        <v>-3.1598933333333301E-2</v>
      </c>
      <c r="AU63" s="34">
        <f>AVERAGE(AU61:AU62)*'Fixed data'!$C$3</f>
        <v>-3.022506666666663E-2</v>
      </c>
      <c r="AV63" s="34">
        <f>AVERAGE(AV61:AV62)*'Fixed data'!$C$3</f>
        <v>-2.8851199999999962E-2</v>
      </c>
      <c r="AW63" s="34">
        <f>AVERAGE(AW61:AW62)*'Fixed data'!$C$3</f>
        <v>-2.7477333333333291E-2</v>
      </c>
      <c r="AX63" s="34">
        <f>AVERAGE(AX61:AX62)*'Fixed data'!$C$3</f>
        <v>-2.6103466666666623E-2</v>
      </c>
      <c r="AY63" s="34">
        <f>AVERAGE(AY61:AY62)*'Fixed data'!$C$3</f>
        <v>-2.4729599999999952E-2</v>
      </c>
      <c r="AZ63" s="34">
        <f>AVERAGE(AZ61:AZ62)*'Fixed data'!$C$3</f>
        <v>-2.3355733333333288E-2</v>
      </c>
      <c r="BA63" s="34">
        <f>AVERAGE(BA61:BA62)*'Fixed data'!$C$3</f>
        <v>-2.198186666666662E-2</v>
      </c>
      <c r="BB63" s="34">
        <f>AVERAGE(BB61:BB62)*'Fixed data'!$C$3</f>
        <v>-2.0607999999999956E-2</v>
      </c>
      <c r="BC63" s="34">
        <f>AVERAGE(BC61:BC62)*'Fixed data'!$C$3</f>
        <v>-1.9234133333333289E-2</v>
      </c>
      <c r="BD63" s="34">
        <f>AVERAGE(BD61:BD62)*'Fixed data'!$C$3</f>
        <v>-1.7860266666666624E-2</v>
      </c>
    </row>
    <row r="64" spans="1:56" ht="15.75" thickBot="1" x14ac:dyDescent="0.35">
      <c r="A64" s="115"/>
      <c r="B64" s="12" t="s">
        <v>95</v>
      </c>
      <c r="C64" s="12" t="s">
        <v>45</v>
      </c>
      <c r="D64" s="12" t="s">
        <v>40</v>
      </c>
      <c r="E64" s="53">
        <f t="shared" ref="E64:BD64" si="9">E29+E60+E63</f>
        <v>0</v>
      </c>
      <c r="F64" s="53">
        <f t="shared" si="9"/>
        <v>0</v>
      </c>
      <c r="G64" s="53">
        <f t="shared" si="9"/>
        <v>0</v>
      </c>
      <c r="H64" s="53">
        <f t="shared" si="9"/>
        <v>0</v>
      </c>
      <c r="I64" s="53">
        <f t="shared" si="9"/>
        <v>0</v>
      </c>
      <c r="J64" s="53">
        <f t="shared" si="9"/>
        <v>0</v>
      </c>
      <c r="K64" s="53">
        <f t="shared" si="9"/>
        <v>0</v>
      </c>
      <c r="L64" s="53">
        <f t="shared" si="9"/>
        <v>0</v>
      </c>
      <c r="M64" s="53">
        <f t="shared" si="9"/>
        <v>-0.17545599999999992</v>
      </c>
      <c r="N64" s="53">
        <f t="shared" si="9"/>
        <v>-0.22024675555555548</v>
      </c>
      <c r="O64" s="53">
        <f t="shared" si="9"/>
        <v>8.6561422222222129E-2</v>
      </c>
      <c r="P64" s="53">
        <f t="shared" si="9"/>
        <v>0.13272604444444436</v>
      </c>
      <c r="Q64" s="53">
        <f t="shared" si="9"/>
        <v>2.7477333333333328E-3</v>
      </c>
      <c r="R64" s="53">
        <f t="shared" si="9"/>
        <v>2.7477333333333328E-3</v>
      </c>
      <c r="S64" s="53">
        <f t="shared" si="9"/>
        <v>2.7477333333333328E-3</v>
      </c>
      <c r="T64" s="53">
        <f t="shared" si="9"/>
        <v>2.7477333333333328E-3</v>
      </c>
      <c r="U64" s="53">
        <f t="shared" si="9"/>
        <v>-0.17270826666666658</v>
      </c>
      <c r="V64" s="53">
        <f t="shared" si="9"/>
        <v>-0.21749902222222214</v>
      </c>
      <c r="W64" s="53">
        <f t="shared" si="9"/>
        <v>-8.6146844444444468E-2</v>
      </c>
      <c r="X64" s="53">
        <f t="shared" si="9"/>
        <v>-8.4772977777777786E-2</v>
      </c>
      <c r="Y64" s="53">
        <f t="shared" si="9"/>
        <v>9.2056888888888813E-2</v>
      </c>
      <c r="Z64" s="53">
        <f t="shared" si="9"/>
        <v>0.13822151111111103</v>
      </c>
      <c r="AA64" s="53">
        <f t="shared" si="9"/>
        <v>8.2432000000000095E-3</v>
      </c>
      <c r="AB64" s="53">
        <f t="shared" si="9"/>
        <v>8.2432000000000095E-3</v>
      </c>
      <c r="AC64" s="53">
        <f t="shared" si="9"/>
        <v>-0.16721279999999991</v>
      </c>
      <c r="AD64" s="53">
        <f t="shared" si="9"/>
        <v>-0.21200355555555547</v>
      </c>
      <c r="AE64" s="53">
        <f t="shared" si="9"/>
        <v>-8.0651377777777797E-2</v>
      </c>
      <c r="AF64" s="53">
        <f t="shared" si="9"/>
        <v>-7.9277511111111115E-2</v>
      </c>
      <c r="AG64" s="53">
        <f t="shared" si="9"/>
        <v>-7.7903644444444448E-2</v>
      </c>
      <c r="AH64" s="53">
        <f t="shared" si="9"/>
        <v>-7.652977777777778E-2</v>
      </c>
      <c r="AI64" s="53">
        <f t="shared" si="9"/>
        <v>0.10030008888888883</v>
      </c>
      <c r="AJ64" s="53">
        <f t="shared" si="9"/>
        <v>0.1325859555555555</v>
      </c>
      <c r="AK64" s="53">
        <f t="shared" si="9"/>
        <v>-0.18604017777777768</v>
      </c>
      <c r="AL64" s="53">
        <f t="shared" si="9"/>
        <v>-0.215578311111111</v>
      </c>
      <c r="AM64" s="53">
        <f t="shared" si="9"/>
        <v>-6.9660444444444428E-2</v>
      </c>
      <c r="AN64" s="53">
        <f t="shared" si="9"/>
        <v>-6.828657777777776E-2</v>
      </c>
      <c r="AO64" s="53">
        <f t="shared" si="9"/>
        <v>-6.6912711111111092E-2</v>
      </c>
      <c r="AP64" s="53">
        <f t="shared" si="9"/>
        <v>-6.5538844444444425E-2</v>
      </c>
      <c r="AQ64" s="53">
        <f t="shared" si="9"/>
        <v>-6.4164977777777757E-2</v>
      </c>
      <c r="AR64" s="53">
        <f t="shared" si="9"/>
        <v>-6.2791111111111089E-2</v>
      </c>
      <c r="AS64" s="53">
        <f t="shared" si="9"/>
        <v>-6.1417244444444422E-2</v>
      </c>
      <c r="AT64" s="53">
        <f t="shared" si="9"/>
        <v>-6.0043377777777754E-2</v>
      </c>
      <c r="AU64" s="53">
        <f t="shared" si="9"/>
        <v>-5.8669511111111079E-2</v>
      </c>
      <c r="AV64" s="53">
        <f t="shared" si="9"/>
        <v>-5.7295644444444412E-2</v>
      </c>
      <c r="AW64" s="53">
        <f t="shared" si="9"/>
        <v>-5.5921777777777737E-2</v>
      </c>
      <c r="AX64" s="53">
        <f t="shared" si="9"/>
        <v>-5.4547911111111069E-2</v>
      </c>
      <c r="AY64" s="53">
        <f t="shared" si="9"/>
        <v>-5.3174044444444402E-2</v>
      </c>
      <c r="AZ64" s="53">
        <f t="shared" si="9"/>
        <v>-5.1800177777777734E-2</v>
      </c>
      <c r="BA64" s="53">
        <f t="shared" si="9"/>
        <v>-5.0426311111111066E-2</v>
      </c>
      <c r="BB64" s="53">
        <f t="shared" si="9"/>
        <v>-4.9052444444444405E-2</v>
      </c>
      <c r="BC64" s="53">
        <f t="shared" si="9"/>
        <v>-4.7678577777777738E-2</v>
      </c>
      <c r="BD64" s="53">
        <f t="shared" si="9"/>
        <v>-4.6304711111111077E-2</v>
      </c>
    </row>
    <row r="65" spans="1:56" ht="12.75" customHeight="1" x14ac:dyDescent="0.3">
      <c r="A65" s="171" t="s">
        <v>230</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2"/>
      <c r="B66" s="9" t="s">
        <v>202</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2"/>
      <c r="B67" s="9" t="s">
        <v>298</v>
      </c>
      <c r="C67" s="11"/>
      <c r="D67" s="11" t="s">
        <v>40</v>
      </c>
      <c r="E67" s="82">
        <f>'Fixed data'!$G$7*E$88/1000000</f>
        <v>0</v>
      </c>
      <c r="F67" s="82">
        <f>'Fixed data'!$G$7*F$88/1000000</f>
        <v>0</v>
      </c>
      <c r="G67" s="82">
        <f>'Fixed data'!$G$7*G$88/1000000</f>
        <v>0</v>
      </c>
      <c r="H67" s="82">
        <f>'Fixed data'!$G$7*H$88/1000000</f>
        <v>0</v>
      </c>
      <c r="I67" s="82">
        <f>'Fixed data'!$G$7*I$88/1000000</f>
        <v>0</v>
      </c>
      <c r="J67" s="82">
        <f>'Fixed data'!$G$7*J$88/1000000</f>
        <v>0</v>
      </c>
      <c r="K67" s="82">
        <f>'Fixed data'!$G$7*K$88/1000000</f>
        <v>0</v>
      </c>
      <c r="L67" s="82">
        <f>'Fixed data'!$G$7*L$88/1000000</f>
        <v>0</v>
      </c>
      <c r="M67" s="82">
        <f>'Fixed data'!$G$7*M$88/1000000</f>
        <v>0</v>
      </c>
      <c r="N67" s="82">
        <f>'Fixed data'!$G$7*N$88/1000000</f>
        <v>0</v>
      </c>
      <c r="O67" s="82">
        <f>'Fixed data'!$G$7*O$88/1000000</f>
        <v>3.8608802085553589E-3</v>
      </c>
      <c r="P67" s="82">
        <f>'Fixed data'!$G$7*P$88/1000000</f>
        <v>3.8608802085553589E-3</v>
      </c>
      <c r="Q67" s="82">
        <f>'Fixed data'!$G$7*Q$88/1000000</f>
        <v>0</v>
      </c>
      <c r="R67" s="82">
        <f>'Fixed data'!$G$7*R$88/1000000</f>
        <v>0</v>
      </c>
      <c r="S67" s="82">
        <f>'Fixed data'!$G$7*S$88/1000000</f>
        <v>0</v>
      </c>
      <c r="T67" s="82">
        <f>'Fixed data'!$G$7*T$88/1000000</f>
        <v>0</v>
      </c>
      <c r="U67" s="82">
        <f>'Fixed data'!$G$7*U$88/1000000</f>
        <v>0</v>
      </c>
      <c r="V67" s="82">
        <f>'Fixed data'!$G$7*V$88/1000000</f>
        <v>0</v>
      </c>
      <c r="W67" s="82">
        <f>'Fixed data'!$G$7*W$88/1000000</f>
        <v>3.8608802085553589E-3</v>
      </c>
      <c r="X67" s="82">
        <f>'Fixed data'!$G$7*X$88/1000000</f>
        <v>3.8608802085553589E-3</v>
      </c>
      <c r="Y67" s="82">
        <f>'Fixed data'!$G$7*Y$88/1000000</f>
        <v>3.8608802085553589E-3</v>
      </c>
      <c r="Z67" s="82">
        <f>'Fixed data'!$G$7*Z$88/1000000</f>
        <v>3.8608802085553589E-3</v>
      </c>
      <c r="AA67" s="82">
        <f>'Fixed data'!$G$7*AA$88/1000000</f>
        <v>0</v>
      </c>
      <c r="AB67" s="82">
        <f>'Fixed data'!$G$7*AB$88/1000000</f>
        <v>0</v>
      </c>
      <c r="AC67" s="82">
        <f>'Fixed data'!$G$7*AC$88/1000000</f>
        <v>0</v>
      </c>
      <c r="AD67" s="82">
        <f>'Fixed data'!$G$7*AD$88/1000000</f>
        <v>0</v>
      </c>
      <c r="AE67" s="82">
        <f>'Fixed data'!$G$7*AE$88/1000000</f>
        <v>3.8608802085553589E-3</v>
      </c>
      <c r="AF67" s="82">
        <f>'Fixed data'!$G$7*AF$88/1000000</f>
        <v>3.8608802085553589E-3</v>
      </c>
      <c r="AG67" s="82">
        <f>'Fixed data'!$G$7*AG$88/1000000</f>
        <v>3.8608802085553589E-3</v>
      </c>
      <c r="AH67" s="82">
        <f>'Fixed data'!$G$7*AH$88/1000000</f>
        <v>3.8608802085553589E-3</v>
      </c>
      <c r="AI67" s="82">
        <f>'Fixed data'!$G$7*AI$88/1000000</f>
        <v>3.8608802085553589E-3</v>
      </c>
      <c r="AJ67" s="82">
        <f>'Fixed data'!$G$7*AJ$88/1000000</f>
        <v>3.8608802085553589E-3</v>
      </c>
      <c r="AK67" s="82">
        <f>'Fixed data'!$G$7*AK$88/1000000</f>
        <v>0</v>
      </c>
      <c r="AL67" s="82">
        <f>'Fixed data'!$G$7*AL$88/1000000</f>
        <v>0</v>
      </c>
      <c r="AM67" s="82">
        <f>'Fixed data'!$G$7*AM$88/1000000</f>
        <v>3.8608802085553589E-3</v>
      </c>
      <c r="AN67" s="82">
        <f>'Fixed data'!$G$7*AN$88/1000000</f>
        <v>3.8608802085553589E-3</v>
      </c>
      <c r="AO67" s="82">
        <f>'Fixed data'!$G$7*AO$88/1000000</f>
        <v>3.8608802085553589E-3</v>
      </c>
      <c r="AP67" s="82">
        <f>'Fixed data'!$G$7*AP$88/1000000</f>
        <v>3.8608802085553589E-3</v>
      </c>
      <c r="AQ67" s="82">
        <f>'Fixed data'!$G$7*AQ$88/1000000</f>
        <v>3.8608802085553589E-3</v>
      </c>
      <c r="AR67" s="82">
        <f>'Fixed data'!$G$7*AR$88/1000000</f>
        <v>3.8608802085553589E-3</v>
      </c>
      <c r="AS67" s="82">
        <f>'Fixed data'!$G$7*AS$88/1000000</f>
        <v>0</v>
      </c>
      <c r="AT67" s="82">
        <f>'Fixed data'!$G$7*AT$88/1000000</f>
        <v>0</v>
      </c>
      <c r="AU67" s="82">
        <f>'Fixed data'!$G$7*AU$88/1000000</f>
        <v>0</v>
      </c>
      <c r="AV67" s="82">
        <f>'Fixed data'!$G$7*AV$88/1000000</f>
        <v>0</v>
      </c>
      <c r="AW67" s="82">
        <f>'Fixed data'!$G$7*AW$88/1000000</f>
        <v>0</v>
      </c>
      <c r="AX67" s="82">
        <f>'Fixed data'!$G$7*AX$88/1000000</f>
        <v>0</v>
      </c>
      <c r="AY67" s="82">
        <f>'Fixed data'!$G$7*AY$88/1000000</f>
        <v>0</v>
      </c>
      <c r="AZ67" s="82">
        <f>'Fixed data'!$G$7*AZ$88/1000000</f>
        <v>0</v>
      </c>
      <c r="BA67" s="82">
        <f>'Fixed data'!$G$7*BA$88/1000000</f>
        <v>0</v>
      </c>
      <c r="BB67" s="82">
        <f>'Fixed data'!$G$7*BB$88/1000000</f>
        <v>0</v>
      </c>
      <c r="BC67" s="82">
        <f>'Fixed data'!$G$7*BC$88/1000000</f>
        <v>0</v>
      </c>
      <c r="BD67" s="82">
        <f>'Fixed data'!$G$7*BD$88/1000000</f>
        <v>0</v>
      </c>
    </row>
    <row r="68" spans="1:56" ht="15" customHeight="1" x14ac:dyDescent="0.3">
      <c r="A68" s="172"/>
      <c r="B68" s="9" t="s">
        <v>299</v>
      </c>
      <c r="C68" s="9"/>
      <c r="D68" s="9" t="s">
        <v>40</v>
      </c>
      <c r="E68" s="82">
        <f>'Fixed data'!$G$8*E89/1000000</f>
        <v>0</v>
      </c>
      <c r="F68" s="82">
        <f>'Fixed data'!$G$8*F89/1000000</f>
        <v>0</v>
      </c>
      <c r="G68" s="82">
        <f>'Fixed data'!$G$8*G89/1000000</f>
        <v>0</v>
      </c>
      <c r="H68" s="82">
        <f>'Fixed data'!$G$8*H89/1000000</f>
        <v>0</v>
      </c>
      <c r="I68" s="82">
        <f>'Fixed data'!$G$8*I89/1000000</f>
        <v>0</v>
      </c>
      <c r="J68" s="82">
        <f>'Fixed data'!$G$8*J89/1000000</f>
        <v>0</v>
      </c>
      <c r="K68" s="82">
        <f>'Fixed data'!$G$8*K89/1000000</f>
        <v>0</v>
      </c>
      <c r="L68" s="82">
        <f>'Fixed data'!$G$8*L89/1000000</f>
        <v>0</v>
      </c>
      <c r="M68" s="82">
        <f>'Fixed data'!$G$8*M89/1000000</f>
        <v>0</v>
      </c>
      <c r="N68" s="82">
        <f>'Fixed data'!$G$8*N89/1000000</f>
        <v>0</v>
      </c>
      <c r="O68" s="82">
        <f>'Fixed data'!$G$8*O89/1000000</f>
        <v>4.2375514484144054E-3</v>
      </c>
      <c r="P68" s="82">
        <f>'Fixed data'!$G$8*P89/1000000</f>
        <v>4.2375514484144054E-3</v>
      </c>
      <c r="Q68" s="82">
        <f>'Fixed data'!$G$8*Q89/1000000</f>
        <v>0</v>
      </c>
      <c r="R68" s="82">
        <f>'Fixed data'!$G$8*R89/1000000</f>
        <v>0</v>
      </c>
      <c r="S68" s="82">
        <f>'Fixed data'!$G$8*S89/1000000</f>
        <v>0</v>
      </c>
      <c r="T68" s="82">
        <f>'Fixed data'!$G$8*T89/1000000</f>
        <v>0</v>
      </c>
      <c r="U68" s="82">
        <f>'Fixed data'!$G$8*U89/1000000</f>
        <v>0</v>
      </c>
      <c r="V68" s="82">
        <f>'Fixed data'!$G$8*V89/1000000</f>
        <v>0</v>
      </c>
      <c r="W68" s="82">
        <f>'Fixed data'!$G$8*W89/1000000</f>
        <v>4.2375514484144054E-3</v>
      </c>
      <c r="X68" s="82">
        <f>'Fixed data'!$G$8*X89/1000000</f>
        <v>4.2375514484144054E-3</v>
      </c>
      <c r="Y68" s="82">
        <f>'Fixed data'!$G$8*Y89/1000000</f>
        <v>4.2375514484144054E-3</v>
      </c>
      <c r="Z68" s="82">
        <f>'Fixed data'!$G$8*Z89/1000000</f>
        <v>4.2375514484144054E-3</v>
      </c>
      <c r="AA68" s="82">
        <f>'Fixed data'!$G$8*AA89/1000000</f>
        <v>0</v>
      </c>
      <c r="AB68" s="82">
        <f>'Fixed data'!$G$8*AB89/1000000</f>
        <v>0</v>
      </c>
      <c r="AC68" s="82">
        <f>'Fixed data'!$G$8*AC89/1000000</f>
        <v>0</v>
      </c>
      <c r="AD68" s="82">
        <f>'Fixed data'!$G$8*AD89/1000000</f>
        <v>0</v>
      </c>
      <c r="AE68" s="82">
        <f>'Fixed data'!$G$8*AE89/1000000</f>
        <v>4.2375514484144054E-3</v>
      </c>
      <c r="AF68" s="82">
        <f>'Fixed data'!$G$8*AF89/1000000</f>
        <v>4.2375514484144054E-3</v>
      </c>
      <c r="AG68" s="82">
        <f>'Fixed data'!$G$8*AG89/1000000</f>
        <v>4.2375514484144054E-3</v>
      </c>
      <c r="AH68" s="82">
        <f>'Fixed data'!$G$8*AH89/1000000</f>
        <v>4.2375514484144054E-3</v>
      </c>
      <c r="AI68" s="82">
        <f>'Fixed data'!$G$8*AI89/1000000</f>
        <v>4.2375514484144054E-3</v>
      </c>
      <c r="AJ68" s="82">
        <f>'Fixed data'!$G$8*AJ89/1000000</f>
        <v>4.2375514484144054E-3</v>
      </c>
      <c r="AK68" s="82">
        <f>'Fixed data'!$G$8*AK89/1000000</f>
        <v>0</v>
      </c>
      <c r="AL68" s="82">
        <f>'Fixed data'!$G$8*AL89/1000000</f>
        <v>0</v>
      </c>
      <c r="AM68" s="82">
        <f>'Fixed data'!$G$8*AM89/1000000</f>
        <v>4.2375514484144054E-3</v>
      </c>
      <c r="AN68" s="82">
        <f>'Fixed data'!$G$8*AN89/1000000</f>
        <v>4.2375514484144054E-3</v>
      </c>
      <c r="AO68" s="82">
        <f>'Fixed data'!$G$8*AO89/1000000</f>
        <v>4.2375514484144054E-3</v>
      </c>
      <c r="AP68" s="82">
        <f>'Fixed data'!$G$8*AP89/1000000</f>
        <v>4.2375514484144054E-3</v>
      </c>
      <c r="AQ68" s="82">
        <f>'Fixed data'!$G$8*AQ89/1000000</f>
        <v>4.2375514484144054E-3</v>
      </c>
      <c r="AR68" s="82">
        <f>'Fixed data'!$G$8*AR89/1000000</f>
        <v>4.2375514484144054E-3</v>
      </c>
      <c r="AS68" s="82">
        <f>'Fixed data'!$G$8*AS89/1000000</f>
        <v>0</v>
      </c>
      <c r="AT68" s="82">
        <f>'Fixed data'!$G$8*AT89/1000000</f>
        <v>0</v>
      </c>
      <c r="AU68" s="82">
        <f>'Fixed data'!$G$8*AU89/1000000</f>
        <v>0</v>
      </c>
      <c r="AV68" s="82">
        <f>'Fixed data'!$G$8*AV89/1000000</f>
        <v>0</v>
      </c>
      <c r="AW68" s="82">
        <f>'Fixed data'!$G$8*AW89/1000000</f>
        <v>0</v>
      </c>
      <c r="AX68" s="82">
        <f>'Fixed data'!$G$8*AX89/1000000</f>
        <v>0</v>
      </c>
      <c r="AY68" s="82">
        <f>'Fixed data'!$G$8*AY89/1000000</f>
        <v>0</v>
      </c>
      <c r="AZ68" s="82">
        <f>'Fixed data'!$G$8*AZ89/1000000</f>
        <v>0</v>
      </c>
      <c r="BA68" s="82">
        <f>'Fixed data'!$G$8*BA89/1000000</f>
        <v>0</v>
      </c>
      <c r="BB68" s="82">
        <f>'Fixed data'!$G$8*BB89/1000000</f>
        <v>0</v>
      </c>
      <c r="BC68" s="82">
        <f>'Fixed data'!$G$8*BC89/1000000</f>
        <v>0</v>
      </c>
      <c r="BD68" s="82">
        <f>'Fixed data'!$G$8*BD89/1000000</f>
        <v>0</v>
      </c>
    </row>
    <row r="69" spans="1:56" ht="15" customHeight="1" x14ac:dyDescent="0.3">
      <c r="A69" s="172"/>
      <c r="B69" s="4" t="s">
        <v>203</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2"/>
      <c r="B70" s="9" t="s">
        <v>70</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2"/>
      <c r="B71" s="9" t="s">
        <v>71</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2"/>
      <c r="B72" s="4" t="s">
        <v>84</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2"/>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2"/>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2"/>
      <c r="B75" s="9" t="s">
        <v>211</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3"/>
      <c r="B76" s="13" t="s">
        <v>101</v>
      </c>
      <c r="C76" s="13"/>
      <c r="D76" s="13" t="s">
        <v>40</v>
      </c>
      <c r="E76" s="53">
        <f>SUM(E65:E75)</f>
        <v>0</v>
      </c>
      <c r="F76" s="53">
        <f t="shared" ref="F76:BD76" si="10">SUM(F65:F75)</f>
        <v>0</v>
      </c>
      <c r="G76" s="53">
        <f t="shared" si="10"/>
        <v>0</v>
      </c>
      <c r="H76" s="53">
        <f t="shared" si="10"/>
        <v>0</v>
      </c>
      <c r="I76" s="53">
        <f t="shared" si="10"/>
        <v>0</v>
      </c>
      <c r="J76" s="53">
        <f t="shared" si="10"/>
        <v>0</v>
      </c>
      <c r="K76" s="53">
        <f t="shared" si="10"/>
        <v>0</v>
      </c>
      <c r="L76" s="53">
        <f t="shared" si="10"/>
        <v>0</v>
      </c>
      <c r="M76" s="53">
        <f t="shared" si="10"/>
        <v>0</v>
      </c>
      <c r="N76" s="53">
        <f t="shared" si="10"/>
        <v>0</v>
      </c>
      <c r="O76" s="53">
        <f t="shared" si="10"/>
        <v>8.0984316569697647E-3</v>
      </c>
      <c r="P76" s="53">
        <f t="shared" si="10"/>
        <v>8.0984316569697647E-3</v>
      </c>
      <c r="Q76" s="53">
        <f t="shared" si="10"/>
        <v>0</v>
      </c>
      <c r="R76" s="53">
        <f t="shared" si="10"/>
        <v>0</v>
      </c>
      <c r="S76" s="53">
        <f t="shared" si="10"/>
        <v>0</v>
      </c>
      <c r="T76" s="53">
        <f t="shared" si="10"/>
        <v>0</v>
      </c>
      <c r="U76" s="53">
        <f t="shared" si="10"/>
        <v>0</v>
      </c>
      <c r="V76" s="53">
        <f t="shared" si="10"/>
        <v>0</v>
      </c>
      <c r="W76" s="53">
        <f t="shared" si="10"/>
        <v>8.0984316569697647E-3</v>
      </c>
      <c r="X76" s="53">
        <f t="shared" si="10"/>
        <v>8.0984316569697647E-3</v>
      </c>
      <c r="Y76" s="53">
        <f t="shared" si="10"/>
        <v>8.0984316569697647E-3</v>
      </c>
      <c r="Z76" s="53">
        <f t="shared" si="10"/>
        <v>8.0984316569697647E-3</v>
      </c>
      <c r="AA76" s="53">
        <f t="shared" si="10"/>
        <v>0</v>
      </c>
      <c r="AB76" s="53">
        <f t="shared" si="10"/>
        <v>0</v>
      </c>
      <c r="AC76" s="53">
        <f t="shared" si="10"/>
        <v>0</v>
      </c>
      <c r="AD76" s="53">
        <f t="shared" si="10"/>
        <v>0</v>
      </c>
      <c r="AE76" s="53">
        <f t="shared" si="10"/>
        <v>8.0984316569697647E-3</v>
      </c>
      <c r="AF76" s="53">
        <f t="shared" si="10"/>
        <v>8.0984316569697647E-3</v>
      </c>
      <c r="AG76" s="53">
        <f t="shared" si="10"/>
        <v>8.0984316569697647E-3</v>
      </c>
      <c r="AH76" s="53">
        <f t="shared" si="10"/>
        <v>8.0984316569697647E-3</v>
      </c>
      <c r="AI76" s="53">
        <f t="shared" si="10"/>
        <v>8.0984316569697647E-3</v>
      </c>
      <c r="AJ76" s="53">
        <f t="shared" si="10"/>
        <v>8.0984316569697647E-3</v>
      </c>
      <c r="AK76" s="53">
        <f t="shared" si="10"/>
        <v>0</v>
      </c>
      <c r="AL76" s="53">
        <f t="shared" si="10"/>
        <v>0</v>
      </c>
      <c r="AM76" s="53">
        <f t="shared" si="10"/>
        <v>8.0984316569697647E-3</v>
      </c>
      <c r="AN76" s="53">
        <f t="shared" si="10"/>
        <v>8.0984316569697647E-3</v>
      </c>
      <c r="AO76" s="53">
        <f t="shared" si="10"/>
        <v>8.0984316569697647E-3</v>
      </c>
      <c r="AP76" s="53">
        <f t="shared" si="10"/>
        <v>8.0984316569697647E-3</v>
      </c>
      <c r="AQ76" s="53">
        <f t="shared" si="10"/>
        <v>8.0984316569697647E-3</v>
      </c>
      <c r="AR76" s="53">
        <f t="shared" si="10"/>
        <v>8.0984316569697647E-3</v>
      </c>
      <c r="AS76" s="53">
        <f t="shared" si="10"/>
        <v>0</v>
      </c>
      <c r="AT76" s="53">
        <f t="shared" si="10"/>
        <v>0</v>
      </c>
      <c r="AU76" s="53">
        <f t="shared" si="10"/>
        <v>0</v>
      </c>
      <c r="AV76" s="53">
        <f t="shared" si="10"/>
        <v>0</v>
      </c>
      <c r="AW76" s="53">
        <f t="shared" si="10"/>
        <v>0</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5"/>
      <c r="B77" s="14" t="s">
        <v>16</v>
      </c>
      <c r="C77" s="14"/>
      <c r="D77" s="14" t="s">
        <v>40</v>
      </c>
      <c r="E77" s="54">
        <f>IF('Fixed data'!$G$19=FALSE,E64+E76,E64)</f>
        <v>0</v>
      </c>
      <c r="F77" s="54">
        <f>IF('Fixed data'!$G$19=FALSE,F64+F76,F64)</f>
        <v>0</v>
      </c>
      <c r="G77" s="54">
        <f>IF('Fixed data'!$G$19=FALSE,G64+G76,G64)</f>
        <v>0</v>
      </c>
      <c r="H77" s="54">
        <f>IF('Fixed data'!$G$19=FALSE,H64+H76,H64)</f>
        <v>0</v>
      </c>
      <c r="I77" s="54">
        <f>IF('Fixed data'!$G$19=FALSE,I64+I76,I64)</f>
        <v>0</v>
      </c>
      <c r="J77" s="54">
        <f>IF('Fixed data'!$G$19=FALSE,J64+J76,J64)</f>
        <v>0</v>
      </c>
      <c r="K77" s="54">
        <f>IF('Fixed data'!$G$19=FALSE,K64+K76,K64)</f>
        <v>0</v>
      </c>
      <c r="L77" s="54">
        <f>IF('Fixed data'!$G$19=FALSE,L64+L76,L64)</f>
        <v>0</v>
      </c>
      <c r="M77" s="54">
        <f>IF('Fixed data'!$G$19=FALSE,M64+M76,M64)</f>
        <v>-0.17545599999999992</v>
      </c>
      <c r="N77" s="54">
        <f>IF('Fixed data'!$G$19=FALSE,N64+N76,N64)</f>
        <v>-0.22024675555555548</v>
      </c>
      <c r="O77" s="54">
        <f>IF('Fixed data'!$G$19=FALSE,O64+O76,O64)</f>
        <v>9.4659853879191888E-2</v>
      </c>
      <c r="P77" s="54">
        <f>IF('Fixed data'!$G$19=FALSE,P64+P76,P64)</f>
        <v>0.14082447610141413</v>
      </c>
      <c r="Q77" s="54">
        <f>IF('Fixed data'!$G$19=FALSE,Q64+Q76,Q64)</f>
        <v>2.7477333333333328E-3</v>
      </c>
      <c r="R77" s="54">
        <f>IF('Fixed data'!$G$19=FALSE,R64+R76,R64)</f>
        <v>2.7477333333333328E-3</v>
      </c>
      <c r="S77" s="54">
        <f>IF('Fixed data'!$G$19=FALSE,S64+S76,S64)</f>
        <v>2.7477333333333328E-3</v>
      </c>
      <c r="T77" s="54">
        <f>IF('Fixed data'!$G$19=FALSE,T64+T76,T64)</f>
        <v>2.7477333333333328E-3</v>
      </c>
      <c r="U77" s="54">
        <f>IF('Fixed data'!$G$19=FALSE,U64+U76,U64)</f>
        <v>-0.17270826666666658</v>
      </c>
      <c r="V77" s="54">
        <f>IF('Fixed data'!$G$19=FALSE,V64+V76,V64)</f>
        <v>-0.21749902222222214</v>
      </c>
      <c r="W77" s="54">
        <f>IF('Fixed data'!$G$19=FALSE,W64+W76,W64)</f>
        <v>-7.8048412787474708E-2</v>
      </c>
      <c r="X77" s="54">
        <f>IF('Fixed data'!$G$19=FALSE,X64+X76,X64)</f>
        <v>-7.6674546120808026E-2</v>
      </c>
      <c r="Y77" s="54">
        <f>IF('Fixed data'!$G$19=FALSE,Y64+Y76,Y64)</f>
        <v>0.10015532054585857</v>
      </c>
      <c r="Z77" s="54">
        <f>IF('Fixed data'!$G$19=FALSE,Z64+Z76,Z64)</f>
        <v>0.1463199427680808</v>
      </c>
      <c r="AA77" s="54">
        <f>IF('Fixed data'!$G$19=FALSE,AA64+AA76,AA64)</f>
        <v>8.2432000000000095E-3</v>
      </c>
      <c r="AB77" s="54">
        <f>IF('Fixed data'!$G$19=FALSE,AB64+AB76,AB64)</f>
        <v>8.2432000000000095E-3</v>
      </c>
      <c r="AC77" s="54">
        <f>IF('Fixed data'!$G$19=FALSE,AC64+AC76,AC64)</f>
        <v>-0.16721279999999991</v>
      </c>
      <c r="AD77" s="54">
        <f>IF('Fixed data'!$G$19=FALSE,AD64+AD76,AD64)</f>
        <v>-0.21200355555555547</v>
      </c>
      <c r="AE77" s="54">
        <f>IF('Fixed data'!$G$19=FALSE,AE64+AE76,AE64)</f>
        <v>-7.2552946120808037E-2</v>
      </c>
      <c r="AF77" s="54">
        <f>IF('Fixed data'!$G$19=FALSE,AF64+AF76,AF64)</f>
        <v>-7.1179079454141356E-2</v>
      </c>
      <c r="AG77" s="54">
        <f>IF('Fixed data'!$G$19=FALSE,AG64+AG76,AG64)</f>
        <v>-6.9805212787474688E-2</v>
      </c>
      <c r="AH77" s="54">
        <f>IF('Fixed data'!$G$19=FALSE,AH64+AH76,AH64)</f>
        <v>-6.843134612080802E-2</v>
      </c>
      <c r="AI77" s="54">
        <f>IF('Fixed data'!$G$19=FALSE,AI64+AI76,AI64)</f>
        <v>0.10839852054585859</v>
      </c>
      <c r="AJ77" s="54">
        <f>IF('Fixed data'!$G$19=FALSE,AJ64+AJ76,AJ64)</f>
        <v>0.14068438721252527</v>
      </c>
      <c r="AK77" s="54">
        <f>IF('Fixed data'!$G$19=FALSE,AK64+AK76,AK64)</f>
        <v>-0.18604017777777768</v>
      </c>
      <c r="AL77" s="54">
        <f>IF('Fixed data'!$G$19=FALSE,AL64+AL76,AL64)</f>
        <v>-0.215578311111111</v>
      </c>
      <c r="AM77" s="54">
        <f>IF('Fixed data'!$G$19=FALSE,AM64+AM76,AM64)</f>
        <v>-6.1562012787474661E-2</v>
      </c>
      <c r="AN77" s="54">
        <f>IF('Fixed data'!$G$19=FALSE,AN64+AN76,AN64)</f>
        <v>-6.0188146120807993E-2</v>
      </c>
      <c r="AO77" s="54">
        <f>IF('Fixed data'!$G$19=FALSE,AO64+AO76,AO64)</f>
        <v>-5.8814279454141326E-2</v>
      </c>
      <c r="AP77" s="54">
        <f>IF('Fixed data'!$G$19=FALSE,AP64+AP76,AP64)</f>
        <v>-5.7440412787474658E-2</v>
      </c>
      <c r="AQ77" s="54">
        <f>IF('Fixed data'!$G$19=FALSE,AQ64+AQ76,AQ64)</f>
        <v>-5.606654612080799E-2</v>
      </c>
      <c r="AR77" s="54">
        <f>IF('Fixed data'!$G$19=FALSE,AR64+AR76,AR64)</f>
        <v>-5.4692679454141323E-2</v>
      </c>
      <c r="AS77" s="54">
        <f>IF('Fixed data'!$G$19=FALSE,AS64+AS76,AS64)</f>
        <v>-6.1417244444444422E-2</v>
      </c>
      <c r="AT77" s="54">
        <f>IF('Fixed data'!$G$19=FALSE,AT64+AT76,AT64)</f>
        <v>-6.0043377777777754E-2</v>
      </c>
      <c r="AU77" s="54">
        <f>IF('Fixed data'!$G$19=FALSE,AU64+AU76,AU64)</f>
        <v>-5.8669511111111079E-2</v>
      </c>
      <c r="AV77" s="54">
        <f>IF('Fixed data'!$G$19=FALSE,AV64+AV76,AV64)</f>
        <v>-5.7295644444444412E-2</v>
      </c>
      <c r="AW77" s="54">
        <f>IF('Fixed data'!$G$19=FALSE,AW64+AW76,AW64)</f>
        <v>-5.5921777777777737E-2</v>
      </c>
      <c r="AX77" s="54">
        <f>IF('Fixed data'!$G$19=FALSE,AX64+AX76,AX64)</f>
        <v>-5.4547911111111069E-2</v>
      </c>
      <c r="AY77" s="54">
        <f>IF('Fixed data'!$G$19=FALSE,AY64+AY76,AY64)</f>
        <v>-5.3174044444444402E-2</v>
      </c>
      <c r="AZ77" s="54">
        <f>IF('Fixed data'!$G$19=FALSE,AZ64+AZ76,AZ64)</f>
        <v>-5.1800177777777734E-2</v>
      </c>
      <c r="BA77" s="54">
        <f>IF('Fixed data'!$G$19=FALSE,BA64+BA76,BA64)</f>
        <v>-5.0426311111111066E-2</v>
      </c>
      <c r="BB77" s="54">
        <f>IF('Fixed data'!$G$19=FALSE,BB64+BB76,BB64)</f>
        <v>-4.9052444444444405E-2</v>
      </c>
      <c r="BC77" s="54">
        <f>IF('Fixed data'!$G$19=FALSE,BC64+BC76,BC64)</f>
        <v>-4.7678577777777738E-2</v>
      </c>
      <c r="BD77" s="54">
        <f>IF('Fixed data'!$G$19=FALSE,BD64+BD76,BD64)</f>
        <v>-4.6304711111111077E-2</v>
      </c>
    </row>
    <row r="78" spans="1:56" ht="15.75" hidden="1" outlineLevel="1" x14ac:dyDescent="0.3">
      <c r="A78" s="75"/>
      <c r="B78" s="4" t="s">
        <v>64</v>
      </c>
      <c r="C78" s="19" t="s">
        <v>65</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hidden="1" outlineLevel="1" x14ac:dyDescent="0.3">
      <c r="A79" s="75"/>
      <c r="B79" s="51" t="s">
        <v>76</v>
      </c>
      <c r="C79" s="52" t="s">
        <v>77</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collapsed="1" x14ac:dyDescent="0.3">
      <c r="A80" s="75"/>
      <c r="B80" s="11" t="s">
        <v>17</v>
      </c>
      <c r="C80" s="14"/>
      <c r="D80" s="9" t="s">
        <v>40</v>
      </c>
      <c r="E80" s="55">
        <f>IF('Fixed data'!$G$19=TRUE,(E77-SUM(E70:E71))*E78+SUM(E70:E71)*E79,E77*E78)</f>
        <v>0</v>
      </c>
      <c r="F80" s="55">
        <f t="shared" ref="F80:BD80" si="11">F77*F78</f>
        <v>0</v>
      </c>
      <c r="G80" s="55">
        <f t="shared" si="11"/>
        <v>0</v>
      </c>
      <c r="H80" s="55">
        <f t="shared" si="11"/>
        <v>0</v>
      </c>
      <c r="I80" s="55">
        <f t="shared" si="11"/>
        <v>0</v>
      </c>
      <c r="J80" s="55">
        <f t="shared" si="11"/>
        <v>0</v>
      </c>
      <c r="K80" s="55">
        <f t="shared" si="11"/>
        <v>0</v>
      </c>
      <c r="L80" s="55">
        <f t="shared" si="11"/>
        <v>0</v>
      </c>
      <c r="M80" s="55">
        <f t="shared" si="11"/>
        <v>-0.12873750145650087</v>
      </c>
      <c r="N80" s="55">
        <f t="shared" si="11"/>
        <v>-0.15613706867187055</v>
      </c>
      <c r="O80" s="55">
        <f t="shared" si="11"/>
        <v>6.4836861176789468E-2</v>
      </c>
      <c r="P80" s="55">
        <f t="shared" si="11"/>
        <v>9.3195286274232458E-2</v>
      </c>
      <c r="Q80" s="55">
        <f t="shared" si="11"/>
        <v>1.7569121044949914E-3</v>
      </c>
      <c r="R80" s="55">
        <f t="shared" si="11"/>
        <v>1.6974996178695566E-3</v>
      </c>
      <c r="S80" s="55">
        <f t="shared" si="11"/>
        <v>1.6400962491493305E-3</v>
      </c>
      <c r="T80" s="55">
        <f t="shared" si="11"/>
        <v>1.5846340571491117E-3</v>
      </c>
      <c r="U80" s="55">
        <f t="shared" si="11"/>
        <v>-9.6233698926261449E-2</v>
      </c>
      <c r="V80" s="55">
        <f t="shared" si="11"/>
        <v>-0.11709302145463507</v>
      </c>
      <c r="W80" s="55">
        <f t="shared" si="11"/>
        <v>-4.0597326037061225E-2</v>
      </c>
      <c r="X80" s="55">
        <f t="shared" si="11"/>
        <v>-3.8534011084600805E-2</v>
      </c>
      <c r="Y80" s="55">
        <f t="shared" si="11"/>
        <v>4.8632509420934202E-2</v>
      </c>
      <c r="Z80" s="55">
        <f t="shared" si="11"/>
        <v>6.8646093441837128E-2</v>
      </c>
      <c r="AA80" s="55">
        <f t="shared" si="11"/>
        <v>3.7365241347327902E-3</v>
      </c>
      <c r="AB80" s="55">
        <f t="shared" si="11"/>
        <v>3.6101682461186389E-3</v>
      </c>
      <c r="AC80" s="55">
        <f t="shared" si="11"/>
        <v>-7.0755592887404753E-2</v>
      </c>
      <c r="AD80" s="55">
        <f t="shared" si="11"/>
        <v>-8.6675039853010741E-2</v>
      </c>
      <c r="AE80" s="55">
        <f t="shared" si="11"/>
        <v>-2.8659301933475819E-2</v>
      </c>
      <c r="AF80" s="55">
        <f t="shared" si="11"/>
        <v>-2.7165804619168097E-2</v>
      </c>
      <c r="AG80" s="55">
        <f t="shared" si="11"/>
        <v>-2.5740543422905691E-2</v>
      </c>
      <c r="AH80" s="55">
        <f t="shared" si="11"/>
        <v>-2.4380611231297512E-2</v>
      </c>
      <c r="AI80" s="55">
        <f t="shared" si="11"/>
        <v>4.3358014772822064E-2</v>
      </c>
      <c r="AJ80" s="55">
        <f t="shared" si="11"/>
        <v>5.4632957679488524E-2</v>
      </c>
      <c r="AK80" s="55">
        <f t="shared" si="11"/>
        <v>-7.0142029969452444E-2</v>
      </c>
      <c r="AL80" s="55">
        <f t="shared" si="11"/>
        <v>-7.891134127735408E-2</v>
      </c>
      <c r="AM80" s="55">
        <f t="shared" si="11"/>
        <v>-2.1878117280336135E-2</v>
      </c>
      <c r="AN80" s="55">
        <f t="shared" si="11"/>
        <v>-2.0766862015728596E-2</v>
      </c>
      <c r="AO80" s="55">
        <f t="shared" si="11"/>
        <v>-1.9701780066042767E-2</v>
      </c>
      <c r="AP80" s="55">
        <f t="shared" si="11"/>
        <v>-1.868112444181309E-2</v>
      </c>
      <c r="AQ80" s="55">
        <f t="shared" si="11"/>
        <v>-1.7703210749450644E-2</v>
      </c>
      <c r="AR80" s="55">
        <f t="shared" si="11"/>
        <v>-1.6766415026916059E-2</v>
      </c>
      <c r="AS80" s="55">
        <f t="shared" si="11"/>
        <v>-1.8279491675651963E-2</v>
      </c>
      <c r="AT80" s="55">
        <f t="shared" si="11"/>
        <v>-1.73500878508283E-2</v>
      </c>
      <c r="AU80" s="55">
        <f t="shared" si="11"/>
        <v>-1.6459316897968083E-2</v>
      </c>
      <c r="AV80" s="55">
        <f t="shared" si="11"/>
        <v>-1.5605716805529224E-2</v>
      </c>
      <c r="AW80" s="55">
        <f t="shared" si="11"/>
        <v>-1.4787877954022163E-2</v>
      </c>
      <c r="AX80" s="55">
        <f t="shared" si="11"/>
        <v>-1.4004441304323153E-2</v>
      </c>
      <c r="AY80" s="55">
        <f t="shared" si="11"/>
        <v>-1.3254096647076569E-2</v>
      </c>
      <c r="AZ80" s="55">
        <f t="shared" si="11"/>
        <v>-1.2535580911164655E-2</v>
      </c>
      <c r="BA80" s="55">
        <f t="shared" si="11"/>
        <v>-1.1847676529288925E-2</v>
      </c>
      <c r="BB80" s="55">
        <f t="shared" si="11"/>
        <v>-1.1189209858771355E-2</v>
      </c>
      <c r="BC80" s="55">
        <f t="shared" si="11"/>
        <v>-1.0559049655745181E-2</v>
      </c>
      <c r="BD80" s="55">
        <f t="shared" si="11"/>
        <v>-9.9561056009649564E-3</v>
      </c>
    </row>
    <row r="81" spans="1:56" x14ac:dyDescent="0.3">
      <c r="A81" s="75"/>
      <c r="B81" s="15" t="s">
        <v>18</v>
      </c>
      <c r="C81" s="15"/>
      <c r="D81" s="14" t="s">
        <v>40</v>
      </c>
      <c r="E81" s="56">
        <f>+E80</f>
        <v>0</v>
      </c>
      <c r="F81" s="56">
        <f t="shared" ref="F81:BD81" si="12">+E81+F80</f>
        <v>0</v>
      </c>
      <c r="G81" s="56">
        <f t="shared" si="12"/>
        <v>0</v>
      </c>
      <c r="H81" s="56">
        <f t="shared" si="12"/>
        <v>0</v>
      </c>
      <c r="I81" s="56">
        <f t="shared" si="12"/>
        <v>0</v>
      </c>
      <c r="J81" s="56">
        <f t="shared" si="12"/>
        <v>0</v>
      </c>
      <c r="K81" s="56">
        <f t="shared" si="12"/>
        <v>0</v>
      </c>
      <c r="L81" s="56">
        <f t="shared" si="12"/>
        <v>0</v>
      </c>
      <c r="M81" s="56">
        <f t="shared" si="12"/>
        <v>-0.12873750145650087</v>
      </c>
      <c r="N81" s="56">
        <f t="shared" si="12"/>
        <v>-0.28487457012837142</v>
      </c>
      <c r="O81" s="56">
        <f t="shared" si="12"/>
        <v>-0.22003770895158195</v>
      </c>
      <c r="P81" s="56">
        <f t="shared" si="12"/>
        <v>-0.12684242267734949</v>
      </c>
      <c r="Q81" s="56">
        <f t="shared" si="12"/>
        <v>-0.1250855105728545</v>
      </c>
      <c r="R81" s="56">
        <f t="shared" si="12"/>
        <v>-0.12338801095498494</v>
      </c>
      <c r="S81" s="56">
        <f t="shared" si="12"/>
        <v>-0.12174791470583561</v>
      </c>
      <c r="T81" s="56">
        <f t="shared" si="12"/>
        <v>-0.1201632806486865</v>
      </c>
      <c r="U81" s="56">
        <f t="shared" si="12"/>
        <v>-0.21639697957494797</v>
      </c>
      <c r="V81" s="56">
        <f t="shared" si="12"/>
        <v>-0.33349000102958304</v>
      </c>
      <c r="W81" s="56">
        <f t="shared" si="12"/>
        <v>-0.37408732706664427</v>
      </c>
      <c r="X81" s="56">
        <f t="shared" si="12"/>
        <v>-0.41262133815124508</v>
      </c>
      <c r="Y81" s="56">
        <f t="shared" si="12"/>
        <v>-0.36398882873031085</v>
      </c>
      <c r="Z81" s="56">
        <f t="shared" si="12"/>
        <v>-0.29534273528847371</v>
      </c>
      <c r="AA81" s="56">
        <f t="shared" si="12"/>
        <v>-0.29160621115374091</v>
      </c>
      <c r="AB81" s="56">
        <f t="shared" si="12"/>
        <v>-0.28799604290762226</v>
      </c>
      <c r="AC81" s="56">
        <f t="shared" si="12"/>
        <v>-0.358751635795027</v>
      </c>
      <c r="AD81" s="56">
        <f t="shared" si="12"/>
        <v>-0.44542667564803773</v>
      </c>
      <c r="AE81" s="56">
        <f t="shared" si="12"/>
        <v>-0.47408597758151355</v>
      </c>
      <c r="AF81" s="56">
        <f t="shared" si="12"/>
        <v>-0.50125178220068167</v>
      </c>
      <c r="AG81" s="56">
        <f t="shared" si="12"/>
        <v>-0.52699232562358733</v>
      </c>
      <c r="AH81" s="56">
        <f t="shared" si="12"/>
        <v>-0.55137293685488487</v>
      </c>
      <c r="AI81" s="56">
        <f t="shared" si="12"/>
        <v>-0.50801492208206278</v>
      </c>
      <c r="AJ81" s="56">
        <f t="shared" si="12"/>
        <v>-0.45338196440257428</v>
      </c>
      <c r="AK81" s="56">
        <f t="shared" si="12"/>
        <v>-0.52352399437202668</v>
      </c>
      <c r="AL81" s="56">
        <f t="shared" si="12"/>
        <v>-0.60243533564938079</v>
      </c>
      <c r="AM81" s="56">
        <f t="shared" si="12"/>
        <v>-0.62431345292971696</v>
      </c>
      <c r="AN81" s="56">
        <f t="shared" si="12"/>
        <v>-0.6450803149454456</v>
      </c>
      <c r="AO81" s="56">
        <f t="shared" si="12"/>
        <v>-0.66478209501148833</v>
      </c>
      <c r="AP81" s="56">
        <f t="shared" si="12"/>
        <v>-0.68346321945330146</v>
      </c>
      <c r="AQ81" s="56">
        <f t="shared" si="12"/>
        <v>-0.70116643020275216</v>
      </c>
      <c r="AR81" s="56">
        <f t="shared" si="12"/>
        <v>-0.71793284522966827</v>
      </c>
      <c r="AS81" s="56">
        <f t="shared" si="12"/>
        <v>-0.73621233690532029</v>
      </c>
      <c r="AT81" s="56">
        <f t="shared" si="12"/>
        <v>-0.75356242475614854</v>
      </c>
      <c r="AU81" s="56">
        <f t="shared" si="12"/>
        <v>-0.77002174165411663</v>
      </c>
      <c r="AV81" s="56">
        <f t="shared" si="12"/>
        <v>-0.78562745845964588</v>
      </c>
      <c r="AW81" s="56">
        <f t="shared" si="12"/>
        <v>-0.80041533641366802</v>
      </c>
      <c r="AX81" s="56">
        <f t="shared" si="12"/>
        <v>-0.81441977771799112</v>
      </c>
      <c r="AY81" s="56">
        <f t="shared" si="12"/>
        <v>-0.82767387436506767</v>
      </c>
      <c r="AZ81" s="56">
        <f t="shared" si="12"/>
        <v>-0.84020945527623236</v>
      </c>
      <c r="BA81" s="56">
        <f t="shared" si="12"/>
        <v>-0.85205713180552134</v>
      </c>
      <c r="BB81" s="56">
        <f t="shared" si="12"/>
        <v>-0.8632463416642927</v>
      </c>
      <c r="BC81" s="56">
        <f t="shared" si="12"/>
        <v>-0.87380539132003787</v>
      </c>
      <c r="BD81" s="56">
        <f t="shared" si="12"/>
        <v>-0.88376149692100281</v>
      </c>
    </row>
    <row r="82" spans="1:56" x14ac:dyDescent="0.3">
      <c r="A82" s="75"/>
      <c r="B82" s="14"/>
    </row>
    <row r="83" spans="1:56" x14ac:dyDescent="0.3">
      <c r="A83" s="75"/>
    </row>
    <row r="84" spans="1:56" x14ac:dyDescent="0.3">
      <c r="A84" s="117"/>
      <c r="B84" s="124" t="s">
        <v>217</v>
      </c>
      <c r="C84" s="118"/>
      <c r="D84" s="119"/>
      <c r="E84" s="119"/>
      <c r="F84" s="119"/>
      <c r="G84" s="119"/>
      <c r="H84" s="119"/>
      <c r="I84" s="119"/>
      <c r="J84" s="119"/>
      <c r="K84" s="119"/>
      <c r="L84" s="119"/>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119"/>
      <c r="AL84" s="119"/>
      <c r="AM84" s="119"/>
      <c r="AN84" s="119"/>
      <c r="AO84" s="119"/>
      <c r="AP84" s="119"/>
      <c r="AQ84" s="119"/>
      <c r="AR84" s="119"/>
      <c r="AS84" s="119"/>
      <c r="AT84" s="119"/>
      <c r="AU84" s="119"/>
      <c r="AV84" s="119"/>
      <c r="AW84" s="119"/>
      <c r="AX84" s="119"/>
      <c r="AY84" s="119"/>
      <c r="AZ84" s="119"/>
      <c r="BA84" s="119"/>
      <c r="BB84" s="119"/>
      <c r="BC84" s="119"/>
      <c r="BD84" s="119"/>
    </row>
    <row r="85" spans="1:56" x14ac:dyDescent="0.3">
      <c r="A85" s="120"/>
      <c r="B85" s="121" t="s">
        <v>321</v>
      </c>
      <c r="C85" s="122"/>
      <c r="D85" s="123"/>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B85" s="123"/>
      <c r="AC85" s="123"/>
      <c r="AD85" s="123"/>
      <c r="AE85" s="123"/>
      <c r="AF85" s="123"/>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c r="BD85" s="123"/>
    </row>
    <row r="86" spans="1:56" ht="12.75" customHeight="1" x14ac:dyDescent="0.3">
      <c r="A86" s="174" t="s">
        <v>300</v>
      </c>
      <c r="B86" s="4" t="s">
        <v>212</v>
      </c>
      <c r="D86" s="4" t="s">
        <v>88</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4"/>
      <c r="B87" s="4" t="s">
        <v>213</v>
      </c>
      <c r="D87" s="4" t="s">
        <v>90</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4"/>
      <c r="B88" s="4" t="s">
        <v>214</v>
      </c>
      <c r="D88" s="4" t="s">
        <v>209</v>
      </c>
      <c r="E88" s="43"/>
      <c r="F88" s="43"/>
      <c r="G88" s="43"/>
      <c r="H88" s="43"/>
      <c r="I88" s="43"/>
      <c r="J88" s="43"/>
      <c r="K88" s="43"/>
      <c r="L88" s="43"/>
      <c r="M88" s="43"/>
      <c r="N88" s="43"/>
      <c r="O88" s="43">
        <v>250</v>
      </c>
      <c r="P88" s="43">
        <f>O88</f>
        <v>250</v>
      </c>
      <c r="Q88" s="43"/>
      <c r="R88" s="43"/>
      <c r="S88" s="43"/>
      <c r="T88" s="43"/>
      <c r="U88" s="43"/>
      <c r="V88" s="43"/>
      <c r="W88" s="43">
        <f>O88</f>
        <v>250</v>
      </c>
      <c r="X88" s="43">
        <f>P88</f>
        <v>250</v>
      </c>
      <c r="Y88" s="43">
        <f>W88</f>
        <v>250</v>
      </c>
      <c r="Z88" s="43">
        <f>X88</f>
        <v>250</v>
      </c>
      <c r="AA88" s="43"/>
      <c r="AB88" s="43"/>
      <c r="AC88" s="43"/>
      <c r="AD88" s="43"/>
      <c r="AE88" s="43">
        <f>W88</f>
        <v>250</v>
      </c>
      <c r="AF88" s="43">
        <f>X88</f>
        <v>250</v>
      </c>
      <c r="AG88" s="43">
        <f>AE88</f>
        <v>250</v>
      </c>
      <c r="AH88" s="43">
        <f t="shared" ref="AH88:AJ89" si="13">AF88</f>
        <v>250</v>
      </c>
      <c r="AI88" s="43">
        <f t="shared" si="13"/>
        <v>250</v>
      </c>
      <c r="AJ88" s="43">
        <f t="shared" si="13"/>
        <v>250</v>
      </c>
      <c r="AK88" s="43"/>
      <c r="AL88" s="43"/>
      <c r="AM88" s="43">
        <f>AE88</f>
        <v>250</v>
      </c>
      <c r="AN88" s="43">
        <f>AF88</f>
        <v>250</v>
      </c>
      <c r="AO88" s="43">
        <f>AM88</f>
        <v>250</v>
      </c>
      <c r="AP88" s="43">
        <f t="shared" ref="AP88:AR89" si="14">AN88</f>
        <v>250</v>
      </c>
      <c r="AQ88" s="43">
        <f t="shared" si="14"/>
        <v>250</v>
      </c>
      <c r="AR88" s="43">
        <f t="shared" si="14"/>
        <v>250</v>
      </c>
      <c r="AS88" s="43"/>
      <c r="AT88" s="43"/>
      <c r="AU88" s="43"/>
      <c r="AV88" s="43"/>
      <c r="AW88" s="43"/>
      <c r="AX88" s="43"/>
      <c r="AY88" s="43"/>
      <c r="AZ88" s="43"/>
      <c r="BA88" s="43"/>
      <c r="BB88" s="43"/>
      <c r="BC88" s="43"/>
      <c r="BD88" s="43"/>
    </row>
    <row r="89" spans="1:56" x14ac:dyDescent="0.3">
      <c r="A89" s="174"/>
      <c r="B89" s="4" t="s">
        <v>215</v>
      </c>
      <c r="D89" s="4" t="s">
        <v>89</v>
      </c>
      <c r="E89" s="43"/>
      <c r="F89" s="43"/>
      <c r="G89" s="43"/>
      <c r="H89" s="43"/>
      <c r="I89" s="43"/>
      <c r="J89" s="43"/>
      <c r="K89" s="43"/>
      <c r="L89" s="43"/>
      <c r="M89" s="43"/>
      <c r="N89" s="43"/>
      <c r="O89" s="43">
        <f>O88*45</f>
        <v>11250</v>
      </c>
      <c r="P89" s="43">
        <f>O89</f>
        <v>11250</v>
      </c>
      <c r="Q89" s="43"/>
      <c r="R89" s="43"/>
      <c r="S89" s="43"/>
      <c r="T89" s="43"/>
      <c r="U89" s="43"/>
      <c r="V89" s="43"/>
      <c r="W89" s="43">
        <f>O89</f>
        <v>11250</v>
      </c>
      <c r="X89" s="43">
        <f>P89</f>
        <v>11250</v>
      </c>
      <c r="Y89" s="43">
        <f>W89</f>
        <v>11250</v>
      </c>
      <c r="Z89" s="43">
        <f>X89</f>
        <v>11250</v>
      </c>
      <c r="AA89" s="43"/>
      <c r="AB89" s="43"/>
      <c r="AC89" s="43"/>
      <c r="AD89" s="43"/>
      <c r="AE89" s="43">
        <f>W89</f>
        <v>11250</v>
      </c>
      <c r="AF89" s="43">
        <f>X89</f>
        <v>11250</v>
      </c>
      <c r="AG89" s="43">
        <f>AE89</f>
        <v>11250</v>
      </c>
      <c r="AH89" s="43">
        <f t="shared" si="13"/>
        <v>11250</v>
      </c>
      <c r="AI89" s="43">
        <f t="shared" si="13"/>
        <v>11250</v>
      </c>
      <c r="AJ89" s="43">
        <f t="shared" si="13"/>
        <v>11250</v>
      </c>
      <c r="AK89" s="43"/>
      <c r="AL89" s="43"/>
      <c r="AM89" s="43">
        <f>AE89</f>
        <v>11250</v>
      </c>
      <c r="AN89" s="43">
        <f>AF89</f>
        <v>11250</v>
      </c>
      <c r="AO89" s="43">
        <f>AM89</f>
        <v>11250</v>
      </c>
      <c r="AP89" s="43">
        <f t="shared" si="14"/>
        <v>11250</v>
      </c>
      <c r="AQ89" s="43">
        <f t="shared" si="14"/>
        <v>11250</v>
      </c>
      <c r="AR89" s="43">
        <f t="shared" si="14"/>
        <v>11250</v>
      </c>
      <c r="AS89" s="43"/>
      <c r="AT89" s="43"/>
      <c r="AU89" s="43"/>
      <c r="AV89" s="43"/>
      <c r="AW89" s="43"/>
      <c r="AX89" s="43"/>
      <c r="AY89" s="43"/>
      <c r="AZ89" s="43"/>
      <c r="BA89" s="43"/>
      <c r="BB89" s="43"/>
      <c r="BC89" s="43"/>
      <c r="BD89" s="43"/>
    </row>
    <row r="90" spans="1:56" ht="16.5" x14ac:dyDescent="0.3">
      <c r="A90" s="174"/>
      <c r="B90" s="4" t="s">
        <v>331</v>
      </c>
      <c r="D90" s="4" t="s">
        <v>90</v>
      </c>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row>
    <row r="91" spans="1:56" ht="16.5" x14ac:dyDescent="0.3">
      <c r="A91" s="174"/>
      <c r="B91" s="4" t="s">
        <v>332</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x14ac:dyDescent="0.3">
      <c r="A92" s="174"/>
      <c r="B92" s="4" t="s">
        <v>333</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x14ac:dyDescent="0.3">
      <c r="A93" s="174"/>
      <c r="B93" s="4" t="s">
        <v>216</v>
      </c>
      <c r="D93" s="4" t="s">
        <v>91</v>
      </c>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9"/>
      <c r="AQ93" s="69"/>
      <c r="AR93" s="69"/>
      <c r="AS93" s="69"/>
      <c r="AT93" s="69"/>
      <c r="AU93" s="69"/>
      <c r="AV93" s="69"/>
      <c r="AW93" s="69"/>
      <c r="AX93" s="69"/>
      <c r="AY93" s="69"/>
      <c r="AZ93" s="69"/>
      <c r="BA93" s="69"/>
      <c r="BB93" s="69"/>
      <c r="BC93" s="69"/>
      <c r="BD93" s="69"/>
    </row>
    <row r="94" spans="1:56" x14ac:dyDescent="0.3">
      <c r="C94" s="36"/>
    </row>
    <row r="95" spans="1:56" ht="16.5" x14ac:dyDescent="0.3">
      <c r="A95" s="86"/>
      <c r="C95" s="36"/>
    </row>
    <row r="96" spans="1:56" ht="16.5" x14ac:dyDescent="0.3">
      <c r="A96" s="86">
        <v>1</v>
      </c>
      <c r="B96" s="4" t="s">
        <v>334</v>
      </c>
    </row>
    <row r="97" spans="1:3" x14ac:dyDescent="0.3">
      <c r="B97" s="70" t="s">
        <v>155</v>
      </c>
    </row>
    <row r="98" spans="1:3" x14ac:dyDescent="0.3">
      <c r="B98" s="4" t="s">
        <v>318</v>
      </c>
    </row>
    <row r="99" spans="1:3" x14ac:dyDescent="0.3">
      <c r="B99" s="4" t="s">
        <v>336</v>
      </c>
    </row>
    <row r="100" spans="1:3" ht="16.5" x14ac:dyDescent="0.3">
      <c r="A100" s="86">
        <v>2</v>
      </c>
      <c r="B100" s="70" t="s">
        <v>154</v>
      </c>
    </row>
    <row r="105" spans="1:3" x14ac:dyDescent="0.3">
      <c r="C105" s="36"/>
    </row>
    <row r="170" spans="2:2" x14ac:dyDescent="0.3">
      <c r="B170" s="4" t="s">
        <v>198</v>
      </c>
    </row>
    <row r="171" spans="2:2" x14ac:dyDescent="0.3">
      <c r="B171" s="4" t="s">
        <v>197</v>
      </c>
    </row>
    <row r="172" spans="2:2" x14ac:dyDescent="0.3">
      <c r="B172" s="4" t="s">
        <v>319</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workbookViewId="0">
      <selection activeCell="C21" sqref="C21:C22"/>
    </sheetView>
  </sheetViews>
  <sheetFormatPr defaultRowHeight="15" x14ac:dyDescent="0.25"/>
  <cols>
    <col min="1" max="1" width="5.85546875" customWidth="1"/>
    <col min="2" max="2" width="64.85546875" customWidth="1"/>
    <col min="3" max="3" width="91.42578125" customWidth="1"/>
  </cols>
  <sheetData>
    <row r="1" spans="1:3" ht="18.75" x14ac:dyDescent="0.3">
      <c r="A1" s="1" t="s">
        <v>82</v>
      </c>
    </row>
    <row r="2" spans="1:3" x14ac:dyDescent="0.25">
      <c r="A2" t="s">
        <v>78</v>
      </c>
    </row>
    <row r="5" spans="1:3" ht="15.75" thickBot="1" x14ac:dyDescent="0.3"/>
    <row r="6" spans="1:3" ht="30" x14ac:dyDescent="0.25">
      <c r="A6" s="178" t="s">
        <v>11</v>
      </c>
      <c r="B6" s="132" t="s">
        <v>164</v>
      </c>
      <c r="C6" s="133" t="s">
        <v>352</v>
      </c>
    </row>
    <row r="7" spans="1:3" x14ac:dyDescent="0.25">
      <c r="A7" s="179"/>
      <c r="B7" s="61" t="s">
        <v>198</v>
      </c>
      <c r="C7" s="134"/>
    </row>
    <row r="8" spans="1:3" x14ac:dyDescent="0.25">
      <c r="A8" s="179"/>
      <c r="B8" s="61" t="s">
        <v>198</v>
      </c>
      <c r="C8" s="135"/>
    </row>
    <row r="9" spans="1:3" x14ac:dyDescent="0.25">
      <c r="A9" s="179"/>
      <c r="B9" s="61" t="s">
        <v>198</v>
      </c>
      <c r="C9" s="134"/>
    </row>
    <row r="10" spans="1:3" x14ac:dyDescent="0.25">
      <c r="A10" s="179"/>
      <c r="B10" s="61" t="s">
        <v>198</v>
      </c>
      <c r="C10" s="134"/>
    </row>
    <row r="11" spans="1:3" ht="15.75" thickBot="1" x14ac:dyDescent="0.3">
      <c r="A11" s="180"/>
      <c r="B11" s="125" t="s">
        <v>197</v>
      </c>
      <c r="C11" s="136"/>
    </row>
    <row r="12" spans="1:3" ht="30" x14ac:dyDescent="0.25">
      <c r="A12" s="171" t="s">
        <v>301</v>
      </c>
      <c r="B12" s="132" t="s">
        <v>164</v>
      </c>
      <c r="C12" s="133" t="s">
        <v>349</v>
      </c>
    </row>
    <row r="13" spans="1:3" ht="15.75" x14ac:dyDescent="0.3">
      <c r="A13" s="172"/>
      <c r="B13" s="61" t="s">
        <v>198</v>
      </c>
      <c r="C13" s="137"/>
    </row>
    <row r="14" spans="1:3" ht="15.75" x14ac:dyDescent="0.3">
      <c r="A14" s="172"/>
      <c r="B14" s="61" t="s">
        <v>198</v>
      </c>
      <c r="C14" s="137"/>
    </row>
    <row r="15" spans="1:3" ht="15.75" x14ac:dyDescent="0.3">
      <c r="A15" s="172"/>
      <c r="B15" s="61" t="s">
        <v>198</v>
      </c>
      <c r="C15" s="137"/>
    </row>
    <row r="16" spans="1:3" ht="15.75" x14ac:dyDescent="0.3">
      <c r="A16" s="172"/>
      <c r="B16" s="61" t="s">
        <v>198</v>
      </c>
      <c r="C16" s="137"/>
    </row>
    <row r="17" spans="1:3" ht="15.75" x14ac:dyDescent="0.3">
      <c r="A17" s="172"/>
      <c r="B17" s="61" t="s">
        <v>198</v>
      </c>
      <c r="C17" s="137"/>
    </row>
    <row r="18" spans="1:3" ht="16.5" thickBot="1" x14ac:dyDescent="0.35">
      <c r="A18" s="173"/>
      <c r="B18" s="126" t="s">
        <v>320</v>
      </c>
      <c r="C18" s="138"/>
    </row>
    <row r="19" spans="1:3" ht="15.75" x14ac:dyDescent="0.3">
      <c r="A19" s="171" t="s">
        <v>230</v>
      </c>
      <c r="B19" s="139" t="s">
        <v>36</v>
      </c>
      <c r="C19" s="140"/>
    </row>
    <row r="20" spans="1:3" ht="15.75" x14ac:dyDescent="0.3">
      <c r="A20" s="172"/>
      <c r="B20" s="9" t="s">
        <v>202</v>
      </c>
      <c r="C20" s="134"/>
    </row>
    <row r="21" spans="1:3" ht="82.5" customHeight="1" x14ac:dyDescent="0.3">
      <c r="A21" s="172"/>
      <c r="B21" s="9" t="s">
        <v>298</v>
      </c>
      <c r="C21" s="183" t="s">
        <v>354</v>
      </c>
    </row>
    <row r="22" spans="1:3" ht="82.5" customHeight="1" x14ac:dyDescent="0.3">
      <c r="A22" s="172"/>
      <c r="B22" s="9" t="s">
        <v>299</v>
      </c>
      <c r="C22" s="183"/>
    </row>
    <row r="23" spans="1:3" ht="15.75" x14ac:dyDescent="0.3">
      <c r="A23" s="172"/>
      <c r="B23" s="9" t="s">
        <v>203</v>
      </c>
      <c r="C23" s="134"/>
    </row>
    <row r="24" spans="1:3" ht="15.75" x14ac:dyDescent="0.3">
      <c r="A24" s="172"/>
      <c r="B24" s="9" t="s">
        <v>70</v>
      </c>
      <c r="C24" s="134"/>
    </row>
    <row r="25" spans="1:3" ht="15.75" x14ac:dyDescent="0.3">
      <c r="A25" s="172"/>
      <c r="B25" s="9" t="s">
        <v>71</v>
      </c>
      <c r="C25" s="134"/>
    </row>
    <row r="26" spans="1:3" ht="15.75" x14ac:dyDescent="0.3">
      <c r="A26" s="172"/>
      <c r="B26" s="9" t="s">
        <v>84</v>
      </c>
      <c r="C26" s="134"/>
    </row>
    <row r="27" spans="1:3" ht="15.75" x14ac:dyDescent="0.3">
      <c r="A27" s="172"/>
      <c r="B27" s="9" t="s">
        <v>37</v>
      </c>
      <c r="C27" s="134"/>
    </row>
    <row r="28" spans="1:3" ht="15.75" x14ac:dyDescent="0.3">
      <c r="A28" s="172"/>
      <c r="B28" s="9" t="s">
        <v>38</v>
      </c>
      <c r="C28" s="134"/>
    </row>
    <row r="29" spans="1:3" ht="15.75" x14ac:dyDescent="0.3">
      <c r="A29" s="172"/>
      <c r="B29" s="9" t="s">
        <v>211</v>
      </c>
      <c r="C29" s="134"/>
    </row>
    <row r="30" spans="1:3" ht="16.5" thickBot="1" x14ac:dyDescent="0.35">
      <c r="A30" s="173"/>
      <c r="B30" s="13" t="s">
        <v>101</v>
      </c>
      <c r="C30" s="136"/>
    </row>
  </sheetData>
  <mergeCells count="4">
    <mergeCell ref="A6:A11"/>
    <mergeCell ref="A12:A18"/>
    <mergeCell ref="A19:A30"/>
    <mergeCell ref="C21:C22"/>
  </mergeCells>
  <dataValidations count="3">
    <dataValidation type="list" allowBlank="1" showInputMessage="1" showErrorMessage="1" sqref="B7:B11">
      <formula1>$B$108:$B$154</formula1>
    </dataValidation>
    <dataValidation type="list" allowBlank="1" showInputMessage="1" showErrorMessage="1" sqref="B6">
      <formula1>$B$108:$B$152</formula1>
    </dataValidation>
    <dataValidation type="list" allowBlank="1" showInputMessage="1" showErrorMessage="1" sqref="B12:B17">
      <formula1>$B$170:$B$216</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BE214"/>
  <sheetViews>
    <sheetView zoomScale="80" zoomScaleNormal="80" zoomScaleSheetLayoutView="75" workbookViewId="0">
      <selection activeCell="E22" sqref="E22"/>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343</v>
      </c>
      <c r="C1" s="3" t="s">
        <v>340</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85</v>
      </c>
      <c r="C3" s="47"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0"/>
      <c r="AR3" s="80"/>
      <c r="AS3" s="80"/>
      <c r="AT3" s="80"/>
      <c r="AU3" s="80"/>
      <c r="AV3" s="80"/>
      <c r="AW3" s="80"/>
      <c r="AX3" s="22"/>
      <c r="AY3" s="22"/>
      <c r="AZ3" s="22"/>
      <c r="BA3" s="22"/>
      <c r="BB3" s="22"/>
      <c r="BC3" s="22"/>
      <c r="BD3" s="22"/>
    </row>
    <row r="4" spans="1:56" x14ac:dyDescent="0.3">
      <c r="B4" s="48">
        <v>16</v>
      </c>
      <c r="C4" s="44">
        <f>INDEX($E$81:$BD$81,1,$C$9+$B4-1)</f>
        <v>0.3295508900321199</v>
      </c>
      <c r="D4" s="9"/>
      <c r="E4" s="9"/>
      <c r="F4" s="87"/>
      <c r="G4" s="9"/>
      <c r="I4" s="40"/>
      <c r="AQ4" s="22"/>
      <c r="AR4" s="22"/>
      <c r="AS4" s="22"/>
      <c r="AT4" s="22"/>
      <c r="AU4" s="22"/>
      <c r="AV4" s="22"/>
      <c r="AW4" s="22"/>
      <c r="AX4" s="22"/>
      <c r="AY4" s="22"/>
      <c r="AZ4" s="22"/>
      <c r="BA4" s="22"/>
      <c r="BB4" s="22"/>
      <c r="BC4" s="22"/>
      <c r="BD4" s="22"/>
    </row>
    <row r="5" spans="1:56" x14ac:dyDescent="0.3">
      <c r="B5" s="48">
        <v>24</v>
      </c>
      <c r="C5" s="44">
        <f>INDEX($E$81:$BD$81,1,$C$9+$B5-1)</f>
        <v>0.60939599563290392</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0.64832219392600576</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0.7329233463238467</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4" t="s">
        <v>83</v>
      </c>
      <c r="C9" s="45">
        <f>IF(E18&lt;0,1,IF(F18&lt;0,2,IF(G18&lt;0,3,IF(H18&lt;0,4,IF(I18&lt;0,5,IF(J18&lt;0,6,IF(K18&lt;0,7,8)))))))</f>
        <v>3</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75" t="s">
        <v>11</v>
      </c>
      <c r="B13" s="61" t="s">
        <v>164</v>
      </c>
      <c r="C13" s="60"/>
      <c r="D13" s="61" t="s">
        <v>40</v>
      </c>
      <c r="E13" s="62"/>
      <c r="F13" s="62"/>
      <c r="G13" s="62">
        <f>'Baseline scenario'!E7</f>
        <v>-0.8</v>
      </c>
      <c r="H13" s="62">
        <f>'Baseline scenario'!F7</f>
        <v>-0.8</v>
      </c>
      <c r="I13" s="62"/>
      <c r="J13" s="62"/>
      <c r="K13" s="62"/>
      <c r="L13" s="62"/>
      <c r="M13" s="62"/>
      <c r="N13" s="62"/>
      <c r="O13" s="62"/>
      <c r="P13" s="62"/>
      <c r="Q13" s="62"/>
      <c r="R13" s="62"/>
      <c r="S13" s="62">
        <f>G13</f>
        <v>-0.8</v>
      </c>
      <c r="T13" s="62">
        <f>H13</f>
        <v>-0.8</v>
      </c>
      <c r="U13" s="62">
        <f>M13</f>
        <v>0</v>
      </c>
      <c r="V13" s="62">
        <f>N13</f>
        <v>0</v>
      </c>
      <c r="W13" s="62"/>
      <c r="X13" s="62"/>
      <c r="Y13" s="62">
        <f>O13</f>
        <v>0</v>
      </c>
      <c r="Z13" s="62">
        <f>P13</f>
        <v>0</v>
      </c>
      <c r="AA13" s="62"/>
      <c r="AB13" s="62"/>
      <c r="AC13" s="62">
        <f>Q13</f>
        <v>0</v>
      </c>
      <c r="AD13" s="62">
        <f>R13</f>
        <v>0</v>
      </c>
      <c r="AE13" s="62">
        <f>S13</f>
        <v>-0.8</v>
      </c>
      <c r="AF13" s="62">
        <f>T13</f>
        <v>-0.8</v>
      </c>
      <c r="AG13" s="62"/>
      <c r="AH13" s="62"/>
      <c r="AI13" s="62">
        <f>Y13</f>
        <v>0</v>
      </c>
      <c r="AJ13" s="62">
        <f>Z13</f>
        <v>0</v>
      </c>
      <c r="AK13" s="62"/>
      <c r="AL13" s="62"/>
      <c r="AM13" s="62"/>
      <c r="AN13" s="62"/>
      <c r="AO13" s="62">
        <f>AC13</f>
        <v>0</v>
      </c>
      <c r="AP13" s="62">
        <f>AD13</f>
        <v>0</v>
      </c>
      <c r="AQ13" s="62">
        <f>AE13</f>
        <v>-0.8</v>
      </c>
      <c r="AR13" s="62">
        <f>AF13</f>
        <v>-0.8</v>
      </c>
      <c r="AS13" s="62"/>
      <c r="AT13" s="62"/>
      <c r="AU13" s="62"/>
      <c r="AV13" s="62"/>
      <c r="AW13" s="62"/>
      <c r="AX13" s="61"/>
      <c r="AY13" s="61"/>
      <c r="AZ13" s="61"/>
      <c r="BA13" s="61"/>
      <c r="BB13" s="61"/>
      <c r="BC13" s="61"/>
      <c r="BD13" s="61"/>
    </row>
    <row r="14" spans="1:56" x14ac:dyDescent="0.3">
      <c r="A14" s="176"/>
      <c r="B14" s="61" t="s">
        <v>198</v>
      </c>
      <c r="C14" s="60"/>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76"/>
      <c r="B15" s="61" t="s">
        <v>198</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76"/>
      <c r="B16" s="61" t="s">
        <v>198</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76"/>
      <c r="B17" s="61" t="s">
        <v>198</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77"/>
      <c r="B18" s="125" t="s">
        <v>197</v>
      </c>
      <c r="C18" s="131"/>
      <c r="D18" s="126" t="s">
        <v>40</v>
      </c>
      <c r="E18" s="59">
        <f>SUM(E13:E17)</f>
        <v>0</v>
      </c>
      <c r="F18" s="59">
        <f>SUM(F13:F17)</f>
        <v>0</v>
      </c>
      <c r="G18" s="59">
        <f t="shared" ref="G18:AW18" si="0">SUM(G13:G17)</f>
        <v>-0.8</v>
      </c>
      <c r="H18" s="59">
        <f t="shared" si="0"/>
        <v>-0.8</v>
      </c>
      <c r="I18" s="59">
        <f t="shared" si="0"/>
        <v>0</v>
      </c>
      <c r="J18" s="59">
        <f t="shared" si="0"/>
        <v>0</v>
      </c>
      <c r="K18" s="59">
        <f>SUM(K13:K17)</f>
        <v>0</v>
      </c>
      <c r="L18" s="59">
        <f>SUM(L13:L17)</f>
        <v>0</v>
      </c>
      <c r="M18" s="59">
        <f t="shared" si="0"/>
        <v>0</v>
      </c>
      <c r="N18" s="59">
        <f t="shared" si="0"/>
        <v>0</v>
      </c>
      <c r="O18" s="59">
        <f t="shared" si="0"/>
        <v>0</v>
      </c>
      <c r="P18" s="59">
        <f t="shared" si="0"/>
        <v>0</v>
      </c>
      <c r="Q18" s="59">
        <f t="shared" si="0"/>
        <v>0</v>
      </c>
      <c r="R18" s="59">
        <f t="shared" si="0"/>
        <v>0</v>
      </c>
      <c r="S18" s="59">
        <f t="shared" si="0"/>
        <v>-0.8</v>
      </c>
      <c r="T18" s="59">
        <f t="shared" si="0"/>
        <v>-0.8</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-0.8</v>
      </c>
      <c r="AF18" s="59">
        <f t="shared" si="0"/>
        <v>-0.8</v>
      </c>
      <c r="AG18" s="59">
        <f t="shared" si="0"/>
        <v>0</v>
      </c>
      <c r="AH18" s="59">
        <f t="shared" si="0"/>
        <v>0</v>
      </c>
      <c r="AI18" s="59">
        <f t="shared" si="0"/>
        <v>0</v>
      </c>
      <c r="AJ18" s="59">
        <f t="shared" si="0"/>
        <v>0</v>
      </c>
      <c r="AK18" s="59"/>
      <c r="AL18" s="59">
        <f t="shared" si="0"/>
        <v>0</v>
      </c>
      <c r="AM18" s="59">
        <f t="shared" si="0"/>
        <v>0</v>
      </c>
      <c r="AN18" s="59">
        <f t="shared" si="0"/>
        <v>0</v>
      </c>
      <c r="AO18" s="59">
        <f t="shared" si="0"/>
        <v>0</v>
      </c>
      <c r="AP18" s="59">
        <f t="shared" si="0"/>
        <v>0</v>
      </c>
      <c r="AQ18" s="59">
        <f t="shared" si="0"/>
        <v>-0.8</v>
      </c>
      <c r="AR18" s="59">
        <f t="shared" si="0"/>
        <v>-0.8</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1" t="s">
        <v>301</v>
      </c>
      <c r="B19" s="61" t="s">
        <v>164</v>
      </c>
      <c r="C19" s="8"/>
      <c r="D19" s="9" t="s">
        <v>40</v>
      </c>
      <c r="E19" s="33">
        <f>-'Baseline scenario'!E7</f>
        <v>0.8</v>
      </c>
      <c r="F19" s="33">
        <f>-'Baseline scenario'!F7</f>
        <v>0.8</v>
      </c>
      <c r="G19" s="33">
        <f>-'Baseline scenario'!G7</f>
        <v>0</v>
      </c>
      <c r="H19" s="33">
        <f>-'Baseline scenario'!H7</f>
        <v>0</v>
      </c>
      <c r="I19" s="33">
        <f>-'Baseline scenario'!I7</f>
        <v>0</v>
      </c>
      <c r="J19" s="33">
        <f>-'Baseline scenario'!J7</f>
        <v>0</v>
      </c>
      <c r="K19" s="33">
        <f>-'Baseline scenario'!K7</f>
        <v>0</v>
      </c>
      <c r="L19" s="33">
        <f>-'Baseline scenario'!L7</f>
        <v>0</v>
      </c>
      <c r="M19" s="33">
        <f>-'Baseline scenario'!M7</f>
        <v>0</v>
      </c>
      <c r="N19" s="33">
        <f>-'Baseline scenario'!N7</f>
        <v>0</v>
      </c>
      <c r="O19" s="33">
        <f>-'Baseline scenario'!O7</f>
        <v>0.8</v>
      </c>
      <c r="P19" s="33">
        <f>-'Baseline scenario'!P7</f>
        <v>0.8</v>
      </c>
      <c r="Q19" s="33">
        <f>-'Baseline scenario'!Q7</f>
        <v>0</v>
      </c>
      <c r="R19" s="33">
        <f>-'Baseline scenario'!R7</f>
        <v>0</v>
      </c>
      <c r="S19" s="33">
        <f>-'Baseline scenario'!S7</f>
        <v>0</v>
      </c>
      <c r="T19" s="33">
        <f>-'Baseline scenario'!T7</f>
        <v>0</v>
      </c>
      <c r="U19" s="33">
        <f>-'Baseline scenario'!U7</f>
        <v>0</v>
      </c>
      <c r="V19" s="33">
        <f>-'Baseline scenario'!V7</f>
        <v>0</v>
      </c>
      <c r="W19" s="33">
        <f>-'Baseline scenario'!W7</f>
        <v>0</v>
      </c>
      <c r="X19" s="33">
        <f>-'Baseline scenario'!X7</f>
        <v>0</v>
      </c>
      <c r="Y19" s="33">
        <f>-'Baseline scenario'!Y7</f>
        <v>0.8</v>
      </c>
      <c r="Z19" s="33">
        <f>-'Baseline scenario'!Z7</f>
        <v>0.8</v>
      </c>
      <c r="AA19" s="33">
        <f>-'Baseline scenario'!AA7</f>
        <v>0</v>
      </c>
      <c r="AB19" s="33">
        <f>-'Baseline scenario'!AB7</f>
        <v>0</v>
      </c>
      <c r="AC19" s="33">
        <f>-'Baseline scenario'!AC7</f>
        <v>0</v>
      </c>
      <c r="AD19" s="33">
        <f>-'Baseline scenario'!AD7</f>
        <v>0</v>
      </c>
      <c r="AE19" s="33">
        <f>-'Baseline scenario'!AE7</f>
        <v>0</v>
      </c>
      <c r="AF19" s="33">
        <f>-'Baseline scenario'!AF7</f>
        <v>0</v>
      </c>
      <c r="AG19" s="33">
        <f>-'Baseline scenario'!AG7</f>
        <v>0</v>
      </c>
      <c r="AH19" s="33">
        <f>-'Baseline scenario'!AH7</f>
        <v>0</v>
      </c>
      <c r="AI19" s="33">
        <f>-'Baseline scenario'!AI7</f>
        <v>0.8</v>
      </c>
      <c r="AJ19" s="33">
        <f>-'Baseline scenario'!AJ7</f>
        <v>0.8</v>
      </c>
      <c r="AK19" s="33">
        <f>-'Baseline scenario'!AK7</f>
        <v>0</v>
      </c>
      <c r="AL19" s="33">
        <f>-'Baseline scenario'!AL7</f>
        <v>0</v>
      </c>
      <c r="AM19" s="33">
        <f>-'Baseline scenario'!AM7</f>
        <v>0</v>
      </c>
      <c r="AN19" s="33">
        <f>-'Baseline scenario'!AN7</f>
        <v>0</v>
      </c>
      <c r="AO19" s="33">
        <f>-'Baseline scenario'!AO7</f>
        <v>0</v>
      </c>
      <c r="AP19" s="33">
        <f>-'Baseline scenario'!AP7</f>
        <v>0</v>
      </c>
      <c r="AQ19" s="33">
        <f>-'Baseline scenario'!AQ7</f>
        <v>0</v>
      </c>
      <c r="AR19" s="33">
        <f>-'Baseline scenario'!AR7</f>
        <v>0</v>
      </c>
      <c r="AS19" s="33">
        <f>-'Baseline scenario'!AS7</f>
        <v>0.8</v>
      </c>
      <c r="AT19" s="33">
        <f>-'Baseline scenario'!AT7</f>
        <v>0.8</v>
      </c>
      <c r="AU19" s="33">
        <f>-'Baseline scenario'!AU7</f>
        <v>0</v>
      </c>
      <c r="AV19" s="33">
        <f>-'Baseline scenario'!AV7</f>
        <v>0</v>
      </c>
      <c r="AW19" s="33">
        <f>-'Baseline scenario'!AW7</f>
        <v>0</v>
      </c>
      <c r="AX19" s="33"/>
      <c r="AY19" s="33"/>
      <c r="AZ19" s="33"/>
      <c r="BA19" s="33"/>
      <c r="BB19" s="33"/>
      <c r="BC19" s="33"/>
      <c r="BD19" s="33"/>
    </row>
    <row r="20" spans="1:56" x14ac:dyDescent="0.3">
      <c r="A20" s="181"/>
      <c r="B20" s="61" t="s">
        <v>198</v>
      </c>
      <c r="C20" s="8"/>
      <c r="D20" s="9" t="s">
        <v>40</v>
      </c>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row>
    <row r="21" spans="1:56" x14ac:dyDescent="0.3">
      <c r="A21" s="181"/>
      <c r="B21" s="61" t="s">
        <v>198</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1"/>
      <c r="B22" s="61" t="s">
        <v>198</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1"/>
      <c r="B23" s="61" t="s">
        <v>198</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1"/>
      <c r="B24" s="61" t="s">
        <v>198</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2"/>
      <c r="B25" s="61" t="s">
        <v>320</v>
      </c>
      <c r="C25" s="8"/>
      <c r="D25" s="9" t="s">
        <v>40</v>
      </c>
      <c r="E25" s="68">
        <f>SUM(E19:E24)</f>
        <v>0.8</v>
      </c>
      <c r="F25" s="68">
        <f t="shared" ref="F25:BD25" si="1">SUM(F19:F24)</f>
        <v>0.8</v>
      </c>
      <c r="G25" s="68">
        <f t="shared" si="1"/>
        <v>0</v>
      </c>
      <c r="H25" s="68">
        <f t="shared" si="1"/>
        <v>0</v>
      </c>
      <c r="I25" s="68">
        <f t="shared" si="1"/>
        <v>0</v>
      </c>
      <c r="J25" s="68">
        <f t="shared" si="1"/>
        <v>0</v>
      </c>
      <c r="K25" s="68">
        <f t="shared" si="1"/>
        <v>0</v>
      </c>
      <c r="L25" s="68">
        <f t="shared" si="1"/>
        <v>0</v>
      </c>
      <c r="M25" s="68">
        <f t="shared" si="1"/>
        <v>0</v>
      </c>
      <c r="N25" s="68">
        <f t="shared" si="1"/>
        <v>0</v>
      </c>
      <c r="O25" s="68">
        <f t="shared" si="1"/>
        <v>0.8</v>
      </c>
      <c r="P25" s="68">
        <f t="shared" si="1"/>
        <v>0.8</v>
      </c>
      <c r="Q25" s="68">
        <f t="shared" si="1"/>
        <v>0</v>
      </c>
      <c r="R25" s="68">
        <f t="shared" si="1"/>
        <v>0</v>
      </c>
      <c r="S25" s="68">
        <f t="shared" si="1"/>
        <v>0</v>
      </c>
      <c r="T25" s="68">
        <f t="shared" si="1"/>
        <v>0</v>
      </c>
      <c r="U25" s="68">
        <f t="shared" si="1"/>
        <v>0</v>
      </c>
      <c r="V25" s="68">
        <f t="shared" si="1"/>
        <v>0</v>
      </c>
      <c r="W25" s="68">
        <f t="shared" si="1"/>
        <v>0</v>
      </c>
      <c r="X25" s="68">
        <f t="shared" si="1"/>
        <v>0</v>
      </c>
      <c r="Y25" s="68">
        <f t="shared" si="1"/>
        <v>0.8</v>
      </c>
      <c r="Z25" s="68">
        <f t="shared" si="1"/>
        <v>0.8</v>
      </c>
      <c r="AA25" s="68">
        <f t="shared" si="1"/>
        <v>0</v>
      </c>
      <c r="AB25" s="68">
        <f t="shared" si="1"/>
        <v>0</v>
      </c>
      <c r="AC25" s="68">
        <f t="shared" si="1"/>
        <v>0</v>
      </c>
      <c r="AD25" s="68">
        <f t="shared" si="1"/>
        <v>0</v>
      </c>
      <c r="AE25" s="68">
        <f t="shared" si="1"/>
        <v>0</v>
      </c>
      <c r="AF25" s="68">
        <f t="shared" si="1"/>
        <v>0</v>
      </c>
      <c r="AG25" s="68">
        <f t="shared" si="1"/>
        <v>0</v>
      </c>
      <c r="AH25" s="68">
        <f t="shared" si="1"/>
        <v>0</v>
      </c>
      <c r="AI25" s="68">
        <f t="shared" si="1"/>
        <v>0.8</v>
      </c>
      <c r="AJ25" s="68">
        <f t="shared" si="1"/>
        <v>0.8</v>
      </c>
      <c r="AK25" s="68">
        <f t="shared" si="1"/>
        <v>0</v>
      </c>
      <c r="AL25" s="68">
        <f t="shared" si="1"/>
        <v>0</v>
      </c>
      <c r="AM25" s="68">
        <f t="shared" si="1"/>
        <v>0</v>
      </c>
      <c r="AN25" s="68">
        <f t="shared" si="1"/>
        <v>0</v>
      </c>
      <c r="AO25" s="68">
        <f t="shared" si="1"/>
        <v>0</v>
      </c>
      <c r="AP25" s="68">
        <f t="shared" si="1"/>
        <v>0</v>
      </c>
      <c r="AQ25" s="68">
        <f t="shared" si="1"/>
        <v>0</v>
      </c>
      <c r="AR25" s="68">
        <f t="shared" si="1"/>
        <v>0</v>
      </c>
      <c r="AS25" s="68">
        <f t="shared" si="1"/>
        <v>0.8</v>
      </c>
      <c r="AT25" s="68">
        <f t="shared" si="1"/>
        <v>0.8</v>
      </c>
      <c r="AU25" s="68">
        <f t="shared" si="1"/>
        <v>0</v>
      </c>
      <c r="AV25" s="68">
        <f t="shared" si="1"/>
        <v>0</v>
      </c>
      <c r="AW25" s="68">
        <f t="shared" si="1"/>
        <v>0</v>
      </c>
      <c r="AX25" s="68">
        <f t="shared" si="1"/>
        <v>0</v>
      </c>
      <c r="AY25" s="68">
        <f t="shared" si="1"/>
        <v>0</v>
      </c>
      <c r="AZ25" s="68">
        <f t="shared" si="1"/>
        <v>0</v>
      </c>
      <c r="BA25" s="68">
        <f t="shared" si="1"/>
        <v>0</v>
      </c>
      <c r="BB25" s="68">
        <f t="shared" si="1"/>
        <v>0</v>
      </c>
      <c r="BC25" s="68">
        <f t="shared" si="1"/>
        <v>0</v>
      </c>
      <c r="BD25" s="68">
        <f t="shared" si="1"/>
        <v>0</v>
      </c>
    </row>
    <row r="26" spans="1:56" ht="15.75" thickBot="1" x14ac:dyDescent="0.35">
      <c r="A26" s="115"/>
      <c r="B26" s="57" t="s">
        <v>96</v>
      </c>
      <c r="C26" s="58" t="s">
        <v>94</v>
      </c>
      <c r="D26" s="57" t="s">
        <v>40</v>
      </c>
      <c r="E26" s="59">
        <f>E18+E25</f>
        <v>0.8</v>
      </c>
      <c r="F26" s="59">
        <f t="shared" ref="F26:BD26" si="2">F18+F25</f>
        <v>0.8</v>
      </c>
      <c r="G26" s="59">
        <f t="shared" si="2"/>
        <v>-0.8</v>
      </c>
      <c r="H26" s="59">
        <f t="shared" si="2"/>
        <v>-0.8</v>
      </c>
      <c r="I26" s="59">
        <f t="shared" si="2"/>
        <v>0</v>
      </c>
      <c r="J26" s="59">
        <f t="shared" si="2"/>
        <v>0</v>
      </c>
      <c r="K26" s="59">
        <f t="shared" si="2"/>
        <v>0</v>
      </c>
      <c r="L26" s="59">
        <f t="shared" si="2"/>
        <v>0</v>
      </c>
      <c r="M26" s="59">
        <f t="shared" si="2"/>
        <v>0</v>
      </c>
      <c r="N26" s="59">
        <f t="shared" si="2"/>
        <v>0</v>
      </c>
      <c r="O26" s="59">
        <f t="shared" si="2"/>
        <v>0.8</v>
      </c>
      <c r="P26" s="59">
        <f t="shared" si="2"/>
        <v>0.8</v>
      </c>
      <c r="Q26" s="59">
        <f t="shared" si="2"/>
        <v>0</v>
      </c>
      <c r="R26" s="59">
        <f t="shared" si="2"/>
        <v>0</v>
      </c>
      <c r="S26" s="59">
        <f t="shared" si="2"/>
        <v>-0.8</v>
      </c>
      <c r="T26" s="59">
        <f t="shared" si="2"/>
        <v>-0.8</v>
      </c>
      <c r="U26" s="59">
        <f t="shared" si="2"/>
        <v>0</v>
      </c>
      <c r="V26" s="59">
        <f t="shared" si="2"/>
        <v>0</v>
      </c>
      <c r="W26" s="59">
        <f t="shared" si="2"/>
        <v>0</v>
      </c>
      <c r="X26" s="59">
        <f t="shared" si="2"/>
        <v>0</v>
      </c>
      <c r="Y26" s="59">
        <f t="shared" si="2"/>
        <v>0.8</v>
      </c>
      <c r="Z26" s="59">
        <f t="shared" si="2"/>
        <v>0.8</v>
      </c>
      <c r="AA26" s="59">
        <f t="shared" si="2"/>
        <v>0</v>
      </c>
      <c r="AB26" s="59">
        <f t="shared" si="2"/>
        <v>0</v>
      </c>
      <c r="AC26" s="59">
        <f t="shared" si="2"/>
        <v>0</v>
      </c>
      <c r="AD26" s="59">
        <f t="shared" si="2"/>
        <v>0</v>
      </c>
      <c r="AE26" s="59">
        <f t="shared" si="2"/>
        <v>-0.8</v>
      </c>
      <c r="AF26" s="59">
        <f t="shared" si="2"/>
        <v>-0.8</v>
      </c>
      <c r="AG26" s="59">
        <f t="shared" si="2"/>
        <v>0</v>
      </c>
      <c r="AH26" s="59">
        <f t="shared" si="2"/>
        <v>0</v>
      </c>
      <c r="AI26" s="59">
        <f t="shared" si="2"/>
        <v>0.8</v>
      </c>
      <c r="AJ26" s="59">
        <f t="shared" si="2"/>
        <v>0.8</v>
      </c>
      <c r="AK26" s="59">
        <f t="shared" si="2"/>
        <v>0</v>
      </c>
      <c r="AL26" s="59">
        <f t="shared" si="2"/>
        <v>0</v>
      </c>
      <c r="AM26" s="59">
        <f t="shared" si="2"/>
        <v>0</v>
      </c>
      <c r="AN26" s="59">
        <f t="shared" si="2"/>
        <v>0</v>
      </c>
      <c r="AO26" s="59">
        <f t="shared" si="2"/>
        <v>0</v>
      </c>
      <c r="AP26" s="59">
        <f t="shared" si="2"/>
        <v>0</v>
      </c>
      <c r="AQ26" s="59">
        <f t="shared" si="2"/>
        <v>-0.8</v>
      </c>
      <c r="AR26" s="59">
        <f t="shared" si="2"/>
        <v>-0.8</v>
      </c>
      <c r="AS26" s="59">
        <f t="shared" si="2"/>
        <v>0.8</v>
      </c>
      <c r="AT26" s="59">
        <f t="shared" si="2"/>
        <v>0.8</v>
      </c>
      <c r="AU26" s="59">
        <f t="shared" si="2"/>
        <v>0</v>
      </c>
      <c r="AV26" s="59">
        <f t="shared" si="2"/>
        <v>0</v>
      </c>
      <c r="AW26" s="59">
        <f t="shared" si="2"/>
        <v>0</v>
      </c>
      <c r="AX26" s="59">
        <f t="shared" si="2"/>
        <v>0</v>
      </c>
      <c r="AY26" s="59">
        <f t="shared" si="2"/>
        <v>0</v>
      </c>
      <c r="AZ26" s="59">
        <f t="shared" si="2"/>
        <v>0</v>
      </c>
      <c r="BA26" s="59">
        <f t="shared" si="2"/>
        <v>0</v>
      </c>
      <c r="BB26" s="59">
        <f t="shared" si="2"/>
        <v>0</v>
      </c>
      <c r="BC26" s="59">
        <f t="shared" si="2"/>
        <v>0</v>
      </c>
      <c r="BD26" s="59">
        <f t="shared" si="2"/>
        <v>0</v>
      </c>
    </row>
    <row r="27" spans="1:56" x14ac:dyDescent="0.3">
      <c r="A27" s="116"/>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6"/>
      <c r="B28" s="9" t="s">
        <v>12</v>
      </c>
      <c r="C28" s="9" t="s">
        <v>43</v>
      </c>
      <c r="D28" s="9" t="s">
        <v>40</v>
      </c>
      <c r="E28" s="34">
        <f>E26*E27</f>
        <v>0.64000000000000012</v>
      </c>
      <c r="F28" s="34">
        <f t="shared" ref="F28:AW28" si="4">F26*F27</f>
        <v>0.64000000000000012</v>
      </c>
      <c r="G28" s="34">
        <f t="shared" si="4"/>
        <v>-0.64000000000000012</v>
      </c>
      <c r="H28" s="34">
        <f t="shared" si="4"/>
        <v>-0.64000000000000012</v>
      </c>
      <c r="I28" s="34">
        <f t="shared" si="4"/>
        <v>0</v>
      </c>
      <c r="J28" s="34">
        <f t="shared" si="4"/>
        <v>0</v>
      </c>
      <c r="K28" s="34">
        <f t="shared" si="4"/>
        <v>0</v>
      </c>
      <c r="L28" s="34">
        <f t="shared" si="4"/>
        <v>0</v>
      </c>
      <c r="M28" s="34">
        <f t="shared" si="4"/>
        <v>0</v>
      </c>
      <c r="N28" s="34">
        <f t="shared" si="4"/>
        <v>0</v>
      </c>
      <c r="O28" s="34">
        <f t="shared" si="4"/>
        <v>0.64000000000000012</v>
      </c>
      <c r="P28" s="34">
        <f t="shared" si="4"/>
        <v>0.64000000000000012</v>
      </c>
      <c r="Q28" s="34">
        <f t="shared" si="4"/>
        <v>0</v>
      </c>
      <c r="R28" s="34">
        <f t="shared" si="4"/>
        <v>0</v>
      </c>
      <c r="S28" s="34">
        <f t="shared" si="4"/>
        <v>-0.64000000000000012</v>
      </c>
      <c r="T28" s="34">
        <f t="shared" si="4"/>
        <v>-0.64000000000000012</v>
      </c>
      <c r="U28" s="34">
        <f t="shared" si="4"/>
        <v>0</v>
      </c>
      <c r="V28" s="34">
        <f t="shared" si="4"/>
        <v>0</v>
      </c>
      <c r="W28" s="34">
        <f t="shared" si="4"/>
        <v>0</v>
      </c>
      <c r="X28" s="34">
        <f t="shared" si="4"/>
        <v>0</v>
      </c>
      <c r="Y28" s="34">
        <f t="shared" si="4"/>
        <v>0.64000000000000012</v>
      </c>
      <c r="Z28" s="34">
        <f t="shared" si="4"/>
        <v>0.64000000000000012</v>
      </c>
      <c r="AA28" s="34">
        <f t="shared" si="4"/>
        <v>0</v>
      </c>
      <c r="AB28" s="34">
        <f t="shared" si="4"/>
        <v>0</v>
      </c>
      <c r="AC28" s="34">
        <f t="shared" si="4"/>
        <v>0</v>
      </c>
      <c r="AD28" s="34">
        <f t="shared" si="4"/>
        <v>0</v>
      </c>
      <c r="AE28" s="34">
        <f t="shared" si="4"/>
        <v>-0.64000000000000012</v>
      </c>
      <c r="AF28" s="34">
        <f t="shared" si="4"/>
        <v>-0.64000000000000012</v>
      </c>
      <c r="AG28" s="34">
        <f t="shared" si="4"/>
        <v>0</v>
      </c>
      <c r="AH28" s="34">
        <f t="shared" si="4"/>
        <v>0</v>
      </c>
      <c r="AI28" s="34">
        <f t="shared" si="4"/>
        <v>0.64000000000000012</v>
      </c>
      <c r="AJ28" s="34">
        <f t="shared" si="4"/>
        <v>0.64000000000000012</v>
      </c>
      <c r="AK28" s="34">
        <f t="shared" si="4"/>
        <v>0</v>
      </c>
      <c r="AL28" s="34">
        <f t="shared" si="4"/>
        <v>0</v>
      </c>
      <c r="AM28" s="34">
        <f t="shared" si="4"/>
        <v>0</v>
      </c>
      <c r="AN28" s="34">
        <f t="shared" si="4"/>
        <v>0</v>
      </c>
      <c r="AO28" s="34">
        <f t="shared" si="4"/>
        <v>0</v>
      </c>
      <c r="AP28" s="34">
        <f t="shared" si="4"/>
        <v>0</v>
      </c>
      <c r="AQ28" s="34">
        <f t="shared" si="4"/>
        <v>-0.64000000000000012</v>
      </c>
      <c r="AR28" s="34">
        <f t="shared" si="4"/>
        <v>-0.64000000000000012</v>
      </c>
      <c r="AS28" s="34">
        <f t="shared" si="4"/>
        <v>0.64000000000000012</v>
      </c>
      <c r="AT28" s="34">
        <f t="shared" si="4"/>
        <v>0.64000000000000012</v>
      </c>
      <c r="AU28" s="34">
        <f t="shared" si="4"/>
        <v>0</v>
      </c>
      <c r="AV28" s="34">
        <f t="shared" si="4"/>
        <v>0</v>
      </c>
      <c r="AW28" s="34">
        <f t="shared" si="4"/>
        <v>0</v>
      </c>
      <c r="AX28" s="34"/>
      <c r="AY28" s="34"/>
      <c r="AZ28" s="34"/>
      <c r="BA28" s="34"/>
      <c r="BB28" s="34"/>
      <c r="BC28" s="34"/>
      <c r="BD28" s="34"/>
    </row>
    <row r="29" spans="1:56" x14ac:dyDescent="0.3">
      <c r="A29" s="116"/>
      <c r="B29" s="9" t="s">
        <v>93</v>
      </c>
      <c r="C29" s="11" t="s">
        <v>44</v>
      </c>
      <c r="D29" s="9" t="s">
        <v>40</v>
      </c>
      <c r="E29" s="34">
        <f>E26-E28</f>
        <v>0.15999999999999992</v>
      </c>
      <c r="F29" s="34">
        <f t="shared" ref="F29:AW29" si="5">F26-F28</f>
        <v>0.15999999999999992</v>
      </c>
      <c r="G29" s="34">
        <f t="shared" si="5"/>
        <v>-0.15999999999999992</v>
      </c>
      <c r="H29" s="34">
        <f t="shared" si="5"/>
        <v>-0.15999999999999992</v>
      </c>
      <c r="I29" s="34">
        <f t="shared" si="5"/>
        <v>0</v>
      </c>
      <c r="J29" s="34">
        <f t="shared" si="5"/>
        <v>0</v>
      </c>
      <c r="K29" s="34">
        <f t="shared" si="5"/>
        <v>0</v>
      </c>
      <c r="L29" s="34">
        <f t="shared" si="5"/>
        <v>0</v>
      </c>
      <c r="M29" s="34">
        <f t="shared" si="5"/>
        <v>0</v>
      </c>
      <c r="N29" s="34">
        <f t="shared" si="5"/>
        <v>0</v>
      </c>
      <c r="O29" s="34">
        <f t="shared" si="5"/>
        <v>0.15999999999999992</v>
      </c>
      <c r="P29" s="34">
        <f t="shared" si="5"/>
        <v>0.15999999999999992</v>
      </c>
      <c r="Q29" s="34">
        <f t="shared" si="5"/>
        <v>0</v>
      </c>
      <c r="R29" s="34">
        <f t="shared" si="5"/>
        <v>0</v>
      </c>
      <c r="S29" s="34">
        <f t="shared" si="5"/>
        <v>-0.15999999999999992</v>
      </c>
      <c r="T29" s="34">
        <f t="shared" si="5"/>
        <v>-0.15999999999999992</v>
      </c>
      <c r="U29" s="34">
        <f t="shared" si="5"/>
        <v>0</v>
      </c>
      <c r="V29" s="34">
        <f t="shared" si="5"/>
        <v>0</v>
      </c>
      <c r="W29" s="34">
        <f t="shared" si="5"/>
        <v>0</v>
      </c>
      <c r="X29" s="34">
        <f t="shared" si="5"/>
        <v>0</v>
      </c>
      <c r="Y29" s="34">
        <f t="shared" si="5"/>
        <v>0.15999999999999992</v>
      </c>
      <c r="Z29" s="34">
        <f t="shared" si="5"/>
        <v>0.15999999999999992</v>
      </c>
      <c r="AA29" s="34">
        <f t="shared" si="5"/>
        <v>0</v>
      </c>
      <c r="AB29" s="34">
        <f t="shared" si="5"/>
        <v>0</v>
      </c>
      <c r="AC29" s="34">
        <f t="shared" si="5"/>
        <v>0</v>
      </c>
      <c r="AD29" s="34">
        <f t="shared" si="5"/>
        <v>0</v>
      </c>
      <c r="AE29" s="34">
        <f t="shared" si="5"/>
        <v>-0.15999999999999992</v>
      </c>
      <c r="AF29" s="34">
        <f t="shared" si="5"/>
        <v>-0.15999999999999992</v>
      </c>
      <c r="AG29" s="34">
        <f t="shared" si="5"/>
        <v>0</v>
      </c>
      <c r="AH29" s="34">
        <f t="shared" si="5"/>
        <v>0</v>
      </c>
      <c r="AI29" s="34">
        <f t="shared" si="5"/>
        <v>0.15999999999999992</v>
      </c>
      <c r="AJ29" s="34">
        <f t="shared" si="5"/>
        <v>0.15999999999999992</v>
      </c>
      <c r="AK29" s="34">
        <f t="shared" si="5"/>
        <v>0</v>
      </c>
      <c r="AL29" s="34">
        <f t="shared" si="5"/>
        <v>0</v>
      </c>
      <c r="AM29" s="34">
        <f t="shared" si="5"/>
        <v>0</v>
      </c>
      <c r="AN29" s="34">
        <f t="shared" si="5"/>
        <v>0</v>
      </c>
      <c r="AO29" s="34">
        <f t="shared" si="5"/>
        <v>0</v>
      </c>
      <c r="AP29" s="34">
        <f t="shared" si="5"/>
        <v>0</v>
      </c>
      <c r="AQ29" s="34">
        <f t="shared" si="5"/>
        <v>-0.15999999999999992</v>
      </c>
      <c r="AR29" s="34">
        <f t="shared" si="5"/>
        <v>-0.15999999999999992</v>
      </c>
      <c r="AS29" s="34">
        <f t="shared" si="5"/>
        <v>0.15999999999999992</v>
      </c>
      <c r="AT29" s="34">
        <f t="shared" si="5"/>
        <v>0.15999999999999992</v>
      </c>
      <c r="AU29" s="34">
        <f t="shared" si="5"/>
        <v>0</v>
      </c>
      <c r="AV29" s="34">
        <f t="shared" si="5"/>
        <v>0</v>
      </c>
      <c r="AW29" s="34">
        <f t="shared" si="5"/>
        <v>0</v>
      </c>
      <c r="AX29" s="34"/>
      <c r="AY29" s="34"/>
      <c r="AZ29" s="34"/>
      <c r="BA29" s="34"/>
      <c r="BB29" s="34"/>
      <c r="BC29" s="34"/>
      <c r="BD29" s="34"/>
    </row>
    <row r="30" spans="1:56" ht="16.5" hidden="1" customHeight="1" outlineLevel="1" x14ac:dyDescent="0.35">
      <c r="A30" s="116"/>
      <c r="B30" s="9" t="s">
        <v>1</v>
      </c>
      <c r="C30" s="11" t="s">
        <v>53</v>
      </c>
      <c r="D30" s="9" t="s">
        <v>40</v>
      </c>
      <c r="F30" s="34">
        <f>$E$28/'Fixed data'!$C$7</f>
        <v>1.4222222222222225E-2</v>
      </c>
      <c r="G30" s="34">
        <f>$E$28/'Fixed data'!$C$7</f>
        <v>1.4222222222222225E-2</v>
      </c>
      <c r="H30" s="34">
        <f>$E$28/'Fixed data'!$C$7</f>
        <v>1.4222222222222225E-2</v>
      </c>
      <c r="I30" s="34">
        <f>$E$28/'Fixed data'!$C$7</f>
        <v>1.4222222222222225E-2</v>
      </c>
      <c r="J30" s="34">
        <f>$E$28/'Fixed data'!$C$7</f>
        <v>1.4222222222222225E-2</v>
      </c>
      <c r="K30" s="34">
        <f>$E$28/'Fixed data'!$C$7</f>
        <v>1.4222222222222225E-2</v>
      </c>
      <c r="L30" s="34">
        <f>$E$28/'Fixed data'!$C$7</f>
        <v>1.4222222222222225E-2</v>
      </c>
      <c r="M30" s="34">
        <f>$E$28/'Fixed data'!$C$7</f>
        <v>1.4222222222222225E-2</v>
      </c>
      <c r="N30" s="34">
        <f>$E$28/'Fixed data'!$C$7</f>
        <v>1.4222222222222225E-2</v>
      </c>
      <c r="O30" s="34">
        <f>$E$28/'Fixed data'!$C$7</f>
        <v>1.4222222222222225E-2</v>
      </c>
      <c r="P30" s="34">
        <f>$E$28/'Fixed data'!$C$7</f>
        <v>1.4222222222222225E-2</v>
      </c>
      <c r="Q30" s="34">
        <f>$E$28/'Fixed data'!$C$7</f>
        <v>1.4222222222222225E-2</v>
      </c>
      <c r="R30" s="34">
        <f>$E$28/'Fixed data'!$C$7</f>
        <v>1.4222222222222225E-2</v>
      </c>
      <c r="S30" s="34">
        <f>$E$28/'Fixed data'!$C$7</f>
        <v>1.4222222222222225E-2</v>
      </c>
      <c r="T30" s="34">
        <f>$E$28/'Fixed data'!$C$7</f>
        <v>1.4222222222222225E-2</v>
      </c>
      <c r="U30" s="34">
        <f>$E$28/'Fixed data'!$C$7</f>
        <v>1.4222222222222225E-2</v>
      </c>
      <c r="V30" s="34">
        <f>$E$28/'Fixed data'!$C$7</f>
        <v>1.4222222222222225E-2</v>
      </c>
      <c r="W30" s="34">
        <f>$E$28/'Fixed data'!$C$7</f>
        <v>1.4222222222222225E-2</v>
      </c>
      <c r="X30" s="34">
        <f>$E$28/'Fixed data'!$C$7</f>
        <v>1.4222222222222225E-2</v>
      </c>
      <c r="Y30" s="34">
        <f>$E$28/'Fixed data'!$C$7</f>
        <v>1.4222222222222225E-2</v>
      </c>
      <c r="Z30" s="34">
        <f>$E$28/'Fixed data'!$C$7</f>
        <v>1.4222222222222225E-2</v>
      </c>
      <c r="AA30" s="34">
        <f>$E$28/'Fixed data'!$C$7</f>
        <v>1.4222222222222225E-2</v>
      </c>
      <c r="AB30" s="34">
        <f>$E$28/'Fixed data'!$C$7</f>
        <v>1.4222222222222225E-2</v>
      </c>
      <c r="AC30" s="34">
        <f>$E$28/'Fixed data'!$C$7</f>
        <v>1.4222222222222225E-2</v>
      </c>
      <c r="AD30" s="34">
        <f>$E$28/'Fixed data'!$C$7</f>
        <v>1.4222222222222225E-2</v>
      </c>
      <c r="AE30" s="34">
        <f>$E$28/'Fixed data'!$C$7</f>
        <v>1.4222222222222225E-2</v>
      </c>
      <c r="AF30" s="34">
        <f>$E$28/'Fixed data'!$C$7</f>
        <v>1.4222222222222225E-2</v>
      </c>
      <c r="AG30" s="34">
        <f>$E$28/'Fixed data'!$C$7</f>
        <v>1.4222222222222225E-2</v>
      </c>
      <c r="AH30" s="34">
        <f>$E$28/'Fixed data'!$C$7</f>
        <v>1.4222222222222225E-2</v>
      </c>
      <c r="AI30" s="34">
        <f>$E$28/'Fixed data'!$C$7</f>
        <v>1.4222222222222225E-2</v>
      </c>
      <c r="AJ30" s="34">
        <f>$E$28/'Fixed data'!$C$7</f>
        <v>1.4222222222222225E-2</v>
      </c>
      <c r="AK30" s="34">
        <f>$E$28/'Fixed data'!$C$7</f>
        <v>1.4222222222222225E-2</v>
      </c>
      <c r="AL30" s="34">
        <f>$E$28/'Fixed data'!$C$7</f>
        <v>1.4222222222222225E-2</v>
      </c>
      <c r="AM30" s="34">
        <f>$E$28/'Fixed data'!$C$7</f>
        <v>1.4222222222222225E-2</v>
      </c>
      <c r="AN30" s="34">
        <f>$E$28/'Fixed data'!$C$7</f>
        <v>1.4222222222222225E-2</v>
      </c>
      <c r="AO30" s="34">
        <f>$E$28/'Fixed data'!$C$7</f>
        <v>1.4222222222222225E-2</v>
      </c>
      <c r="AP30" s="34">
        <f>$E$28/'Fixed data'!$C$7</f>
        <v>1.4222222222222225E-2</v>
      </c>
      <c r="AQ30" s="34">
        <f>$E$28/'Fixed data'!$C$7</f>
        <v>1.4222222222222225E-2</v>
      </c>
      <c r="AR30" s="34">
        <f>$E$28/'Fixed data'!$C$7</f>
        <v>1.4222222222222225E-2</v>
      </c>
      <c r="AS30" s="34">
        <f>$E$28/'Fixed data'!$C$7</f>
        <v>1.4222222222222225E-2</v>
      </c>
      <c r="AT30" s="34">
        <f>$E$28/'Fixed data'!$C$7</f>
        <v>1.4222222222222225E-2</v>
      </c>
      <c r="AU30" s="34">
        <f>$E$28/'Fixed data'!$C$7</f>
        <v>1.4222222222222225E-2</v>
      </c>
      <c r="AV30" s="34">
        <f>$E$28/'Fixed data'!$C$7</f>
        <v>1.4222222222222225E-2</v>
      </c>
      <c r="AW30" s="34">
        <f>$E$28/'Fixed data'!$C$7</f>
        <v>1.4222222222222225E-2</v>
      </c>
      <c r="AX30" s="34">
        <f>$E$28/'Fixed data'!$C$7</f>
        <v>1.4222222222222225E-2</v>
      </c>
      <c r="AY30" s="34"/>
      <c r="AZ30" s="34"/>
      <c r="BA30" s="34"/>
      <c r="BB30" s="34"/>
      <c r="BC30" s="34"/>
      <c r="BD30" s="34"/>
    </row>
    <row r="31" spans="1:56" ht="16.5" hidden="1" customHeight="1" outlineLevel="1" x14ac:dyDescent="0.35">
      <c r="A31" s="116"/>
      <c r="B31" s="9" t="s">
        <v>2</v>
      </c>
      <c r="C31" s="11" t="s">
        <v>54</v>
      </c>
      <c r="D31" s="9" t="s">
        <v>40</v>
      </c>
      <c r="F31" s="34"/>
      <c r="G31" s="34">
        <f>$F$28/'Fixed data'!$C$7</f>
        <v>1.4222222222222225E-2</v>
      </c>
      <c r="H31" s="34">
        <f>$F$28/'Fixed data'!$C$7</f>
        <v>1.4222222222222225E-2</v>
      </c>
      <c r="I31" s="34">
        <f>$F$28/'Fixed data'!$C$7</f>
        <v>1.4222222222222225E-2</v>
      </c>
      <c r="J31" s="34">
        <f>$F$28/'Fixed data'!$C$7</f>
        <v>1.4222222222222225E-2</v>
      </c>
      <c r="K31" s="34">
        <f>$F$28/'Fixed data'!$C$7</f>
        <v>1.4222222222222225E-2</v>
      </c>
      <c r="L31" s="34">
        <f>$F$28/'Fixed data'!$C$7</f>
        <v>1.4222222222222225E-2</v>
      </c>
      <c r="M31" s="34">
        <f>$F$28/'Fixed data'!$C$7</f>
        <v>1.4222222222222225E-2</v>
      </c>
      <c r="N31" s="34">
        <f>$F$28/'Fixed data'!$C$7</f>
        <v>1.4222222222222225E-2</v>
      </c>
      <c r="O31" s="34">
        <f>$F$28/'Fixed data'!$C$7</f>
        <v>1.4222222222222225E-2</v>
      </c>
      <c r="P31" s="34">
        <f>$F$28/'Fixed data'!$C$7</f>
        <v>1.4222222222222225E-2</v>
      </c>
      <c r="Q31" s="34">
        <f>$F$28/'Fixed data'!$C$7</f>
        <v>1.4222222222222225E-2</v>
      </c>
      <c r="R31" s="34">
        <f>$F$28/'Fixed data'!$C$7</f>
        <v>1.4222222222222225E-2</v>
      </c>
      <c r="S31" s="34">
        <f>$F$28/'Fixed data'!$C$7</f>
        <v>1.4222222222222225E-2</v>
      </c>
      <c r="T31" s="34">
        <f>$F$28/'Fixed data'!$C$7</f>
        <v>1.4222222222222225E-2</v>
      </c>
      <c r="U31" s="34">
        <f>$F$28/'Fixed data'!$C$7</f>
        <v>1.4222222222222225E-2</v>
      </c>
      <c r="V31" s="34">
        <f>$F$28/'Fixed data'!$C$7</f>
        <v>1.4222222222222225E-2</v>
      </c>
      <c r="W31" s="34">
        <f>$F$28/'Fixed data'!$C$7</f>
        <v>1.4222222222222225E-2</v>
      </c>
      <c r="X31" s="34">
        <f>$F$28/'Fixed data'!$C$7</f>
        <v>1.4222222222222225E-2</v>
      </c>
      <c r="Y31" s="34">
        <f>$F$28/'Fixed data'!$C$7</f>
        <v>1.4222222222222225E-2</v>
      </c>
      <c r="Z31" s="34">
        <f>$F$28/'Fixed data'!$C$7</f>
        <v>1.4222222222222225E-2</v>
      </c>
      <c r="AA31" s="34">
        <f>$F$28/'Fixed data'!$C$7</f>
        <v>1.4222222222222225E-2</v>
      </c>
      <c r="AB31" s="34">
        <f>$F$28/'Fixed data'!$C$7</f>
        <v>1.4222222222222225E-2</v>
      </c>
      <c r="AC31" s="34">
        <f>$F$28/'Fixed data'!$C$7</f>
        <v>1.4222222222222225E-2</v>
      </c>
      <c r="AD31" s="34">
        <f>$F$28/'Fixed data'!$C$7</f>
        <v>1.4222222222222225E-2</v>
      </c>
      <c r="AE31" s="34">
        <f>$F$28/'Fixed data'!$C$7</f>
        <v>1.4222222222222225E-2</v>
      </c>
      <c r="AF31" s="34">
        <f>$F$28/'Fixed data'!$C$7</f>
        <v>1.4222222222222225E-2</v>
      </c>
      <c r="AG31" s="34">
        <f>$F$28/'Fixed data'!$C$7</f>
        <v>1.4222222222222225E-2</v>
      </c>
      <c r="AH31" s="34">
        <f>$F$28/'Fixed data'!$C$7</f>
        <v>1.4222222222222225E-2</v>
      </c>
      <c r="AI31" s="34">
        <f>$F$28/'Fixed data'!$C$7</f>
        <v>1.4222222222222225E-2</v>
      </c>
      <c r="AJ31" s="34">
        <f>$F$28/'Fixed data'!$C$7</f>
        <v>1.4222222222222225E-2</v>
      </c>
      <c r="AK31" s="34">
        <f>$F$28/'Fixed data'!$C$7</f>
        <v>1.4222222222222225E-2</v>
      </c>
      <c r="AL31" s="34">
        <f>$F$28/'Fixed data'!$C$7</f>
        <v>1.4222222222222225E-2</v>
      </c>
      <c r="AM31" s="34">
        <f>$F$28/'Fixed data'!$C$7</f>
        <v>1.4222222222222225E-2</v>
      </c>
      <c r="AN31" s="34">
        <f>$F$28/'Fixed data'!$C$7</f>
        <v>1.4222222222222225E-2</v>
      </c>
      <c r="AO31" s="34">
        <f>$F$28/'Fixed data'!$C$7</f>
        <v>1.4222222222222225E-2</v>
      </c>
      <c r="AP31" s="34">
        <f>$F$28/'Fixed data'!$C$7</f>
        <v>1.4222222222222225E-2</v>
      </c>
      <c r="AQ31" s="34">
        <f>$F$28/'Fixed data'!$C$7</f>
        <v>1.4222222222222225E-2</v>
      </c>
      <c r="AR31" s="34">
        <f>$F$28/'Fixed data'!$C$7</f>
        <v>1.4222222222222225E-2</v>
      </c>
      <c r="AS31" s="34">
        <f>$F$28/'Fixed data'!$C$7</f>
        <v>1.4222222222222225E-2</v>
      </c>
      <c r="AT31" s="34">
        <f>$F$28/'Fixed data'!$C$7</f>
        <v>1.4222222222222225E-2</v>
      </c>
      <c r="AU31" s="34">
        <f>$F$28/'Fixed data'!$C$7</f>
        <v>1.4222222222222225E-2</v>
      </c>
      <c r="AV31" s="34">
        <f>$F$28/'Fixed data'!$C$7</f>
        <v>1.4222222222222225E-2</v>
      </c>
      <c r="AW31" s="34">
        <f>$F$28/'Fixed data'!$C$7</f>
        <v>1.4222222222222225E-2</v>
      </c>
      <c r="AX31" s="34">
        <f>$F$28/'Fixed data'!$C$7</f>
        <v>1.4222222222222225E-2</v>
      </c>
      <c r="AY31" s="34">
        <f>$F$28/'Fixed data'!$C$7</f>
        <v>1.4222222222222225E-2</v>
      </c>
      <c r="AZ31" s="34"/>
      <c r="BA31" s="34"/>
      <c r="BB31" s="34"/>
      <c r="BC31" s="34"/>
      <c r="BD31" s="34"/>
    </row>
    <row r="32" spans="1:56" ht="16.5" hidden="1" customHeight="1" outlineLevel="1" x14ac:dyDescent="0.35">
      <c r="A32" s="116"/>
      <c r="B32" s="9" t="s">
        <v>3</v>
      </c>
      <c r="C32" s="11" t="s">
        <v>55</v>
      </c>
      <c r="D32" s="9" t="s">
        <v>40</v>
      </c>
      <c r="F32" s="34"/>
      <c r="G32" s="34"/>
      <c r="H32" s="34">
        <f>$G$28/'Fixed data'!$C$7</f>
        <v>-1.4222222222222225E-2</v>
      </c>
      <c r="I32" s="34">
        <f>$G$28/'Fixed data'!$C$7</f>
        <v>-1.4222222222222225E-2</v>
      </c>
      <c r="J32" s="34">
        <f>$G$28/'Fixed data'!$C$7</f>
        <v>-1.4222222222222225E-2</v>
      </c>
      <c r="K32" s="34">
        <f>$G$28/'Fixed data'!$C$7</f>
        <v>-1.4222222222222225E-2</v>
      </c>
      <c r="L32" s="34">
        <f>$G$28/'Fixed data'!$C$7</f>
        <v>-1.4222222222222225E-2</v>
      </c>
      <c r="M32" s="34">
        <f>$G$28/'Fixed data'!$C$7</f>
        <v>-1.4222222222222225E-2</v>
      </c>
      <c r="N32" s="34">
        <f>$G$28/'Fixed data'!$C$7</f>
        <v>-1.4222222222222225E-2</v>
      </c>
      <c r="O32" s="34">
        <f>$G$28/'Fixed data'!$C$7</f>
        <v>-1.4222222222222225E-2</v>
      </c>
      <c r="P32" s="34">
        <f>$G$28/'Fixed data'!$C$7</f>
        <v>-1.4222222222222225E-2</v>
      </c>
      <c r="Q32" s="34">
        <f>$G$28/'Fixed data'!$C$7</f>
        <v>-1.4222222222222225E-2</v>
      </c>
      <c r="R32" s="34">
        <f>$G$28/'Fixed data'!$C$7</f>
        <v>-1.4222222222222225E-2</v>
      </c>
      <c r="S32" s="34">
        <f>$G$28/'Fixed data'!$C$7</f>
        <v>-1.4222222222222225E-2</v>
      </c>
      <c r="T32" s="34">
        <f>$G$28/'Fixed data'!$C$7</f>
        <v>-1.4222222222222225E-2</v>
      </c>
      <c r="U32" s="34">
        <f>$G$28/'Fixed data'!$C$7</f>
        <v>-1.4222222222222225E-2</v>
      </c>
      <c r="V32" s="34">
        <f>$G$28/'Fixed data'!$C$7</f>
        <v>-1.4222222222222225E-2</v>
      </c>
      <c r="W32" s="34">
        <f>$G$28/'Fixed data'!$C$7</f>
        <v>-1.4222222222222225E-2</v>
      </c>
      <c r="X32" s="34">
        <f>$G$28/'Fixed data'!$C$7</f>
        <v>-1.4222222222222225E-2</v>
      </c>
      <c r="Y32" s="34">
        <f>$G$28/'Fixed data'!$C$7</f>
        <v>-1.4222222222222225E-2</v>
      </c>
      <c r="Z32" s="34">
        <f>$G$28/'Fixed data'!$C$7</f>
        <v>-1.4222222222222225E-2</v>
      </c>
      <c r="AA32" s="34">
        <f>$G$28/'Fixed data'!$C$7</f>
        <v>-1.4222222222222225E-2</v>
      </c>
      <c r="AB32" s="34">
        <f>$G$28/'Fixed data'!$C$7</f>
        <v>-1.4222222222222225E-2</v>
      </c>
      <c r="AC32" s="34">
        <f>$G$28/'Fixed data'!$C$7</f>
        <v>-1.4222222222222225E-2</v>
      </c>
      <c r="AD32" s="34">
        <f>$G$28/'Fixed data'!$C$7</f>
        <v>-1.4222222222222225E-2</v>
      </c>
      <c r="AE32" s="34">
        <f>$G$28/'Fixed data'!$C$7</f>
        <v>-1.4222222222222225E-2</v>
      </c>
      <c r="AF32" s="34">
        <f>$G$28/'Fixed data'!$C$7</f>
        <v>-1.4222222222222225E-2</v>
      </c>
      <c r="AG32" s="34">
        <f>$G$28/'Fixed data'!$C$7</f>
        <v>-1.4222222222222225E-2</v>
      </c>
      <c r="AH32" s="34">
        <f>$G$28/'Fixed data'!$C$7</f>
        <v>-1.4222222222222225E-2</v>
      </c>
      <c r="AI32" s="34">
        <f>$G$28/'Fixed data'!$C$7</f>
        <v>-1.4222222222222225E-2</v>
      </c>
      <c r="AJ32" s="34">
        <f>$G$28/'Fixed data'!$C$7</f>
        <v>-1.4222222222222225E-2</v>
      </c>
      <c r="AK32" s="34">
        <f>$G$28/'Fixed data'!$C$7</f>
        <v>-1.4222222222222225E-2</v>
      </c>
      <c r="AL32" s="34">
        <f>$G$28/'Fixed data'!$C$7</f>
        <v>-1.4222222222222225E-2</v>
      </c>
      <c r="AM32" s="34">
        <f>$G$28/'Fixed data'!$C$7</f>
        <v>-1.4222222222222225E-2</v>
      </c>
      <c r="AN32" s="34">
        <f>$G$28/'Fixed data'!$C$7</f>
        <v>-1.4222222222222225E-2</v>
      </c>
      <c r="AO32" s="34">
        <f>$G$28/'Fixed data'!$C$7</f>
        <v>-1.4222222222222225E-2</v>
      </c>
      <c r="AP32" s="34">
        <f>$G$28/'Fixed data'!$C$7</f>
        <v>-1.4222222222222225E-2</v>
      </c>
      <c r="AQ32" s="34">
        <f>$G$28/'Fixed data'!$C$7</f>
        <v>-1.4222222222222225E-2</v>
      </c>
      <c r="AR32" s="34">
        <f>$G$28/'Fixed data'!$C$7</f>
        <v>-1.4222222222222225E-2</v>
      </c>
      <c r="AS32" s="34">
        <f>$G$28/'Fixed data'!$C$7</f>
        <v>-1.4222222222222225E-2</v>
      </c>
      <c r="AT32" s="34">
        <f>$G$28/'Fixed data'!$C$7</f>
        <v>-1.4222222222222225E-2</v>
      </c>
      <c r="AU32" s="34">
        <f>$G$28/'Fixed data'!$C$7</f>
        <v>-1.4222222222222225E-2</v>
      </c>
      <c r="AV32" s="34">
        <f>$G$28/'Fixed data'!$C$7</f>
        <v>-1.4222222222222225E-2</v>
      </c>
      <c r="AW32" s="34">
        <f>$G$28/'Fixed data'!$C$7</f>
        <v>-1.4222222222222225E-2</v>
      </c>
      <c r="AX32" s="34">
        <f>$G$28/'Fixed data'!$C$7</f>
        <v>-1.4222222222222225E-2</v>
      </c>
      <c r="AY32" s="34">
        <f>$G$28/'Fixed data'!$C$7</f>
        <v>-1.4222222222222225E-2</v>
      </c>
      <c r="AZ32" s="34">
        <f>$G$28/'Fixed data'!$C$7</f>
        <v>-1.4222222222222225E-2</v>
      </c>
      <c r="BA32" s="34"/>
      <c r="BB32" s="34"/>
      <c r="BC32" s="34"/>
      <c r="BD32" s="34"/>
    </row>
    <row r="33" spans="1:57" ht="16.5" hidden="1" customHeight="1" outlineLevel="1" x14ac:dyDescent="0.35">
      <c r="A33" s="116"/>
      <c r="B33" s="9" t="s">
        <v>4</v>
      </c>
      <c r="C33" s="11" t="s">
        <v>56</v>
      </c>
      <c r="D33" s="9" t="s">
        <v>40</v>
      </c>
      <c r="F33" s="34"/>
      <c r="G33" s="34"/>
      <c r="H33" s="34"/>
      <c r="I33" s="34">
        <f>$H$28/'Fixed data'!$C$7</f>
        <v>-1.4222222222222225E-2</v>
      </c>
      <c r="J33" s="34">
        <f>$H$28/'Fixed data'!$C$7</f>
        <v>-1.4222222222222225E-2</v>
      </c>
      <c r="K33" s="34">
        <f>$H$28/'Fixed data'!$C$7</f>
        <v>-1.4222222222222225E-2</v>
      </c>
      <c r="L33" s="34">
        <f>$H$28/'Fixed data'!$C$7</f>
        <v>-1.4222222222222225E-2</v>
      </c>
      <c r="M33" s="34">
        <f>$H$28/'Fixed data'!$C$7</f>
        <v>-1.4222222222222225E-2</v>
      </c>
      <c r="N33" s="34">
        <f>$H$28/'Fixed data'!$C$7</f>
        <v>-1.4222222222222225E-2</v>
      </c>
      <c r="O33" s="34">
        <f>$H$28/'Fixed data'!$C$7</f>
        <v>-1.4222222222222225E-2</v>
      </c>
      <c r="P33" s="34">
        <f>$H$28/'Fixed data'!$C$7</f>
        <v>-1.4222222222222225E-2</v>
      </c>
      <c r="Q33" s="34">
        <f>$H$28/'Fixed data'!$C$7</f>
        <v>-1.4222222222222225E-2</v>
      </c>
      <c r="R33" s="34">
        <f>$H$28/'Fixed data'!$C$7</f>
        <v>-1.4222222222222225E-2</v>
      </c>
      <c r="S33" s="34">
        <f>$H$28/'Fixed data'!$C$7</f>
        <v>-1.4222222222222225E-2</v>
      </c>
      <c r="T33" s="34">
        <f>$H$28/'Fixed data'!$C$7</f>
        <v>-1.4222222222222225E-2</v>
      </c>
      <c r="U33" s="34">
        <f>$H$28/'Fixed data'!$C$7</f>
        <v>-1.4222222222222225E-2</v>
      </c>
      <c r="V33" s="34">
        <f>$H$28/'Fixed data'!$C$7</f>
        <v>-1.4222222222222225E-2</v>
      </c>
      <c r="W33" s="34">
        <f>$H$28/'Fixed data'!$C$7</f>
        <v>-1.4222222222222225E-2</v>
      </c>
      <c r="X33" s="34">
        <f>$H$28/'Fixed data'!$C$7</f>
        <v>-1.4222222222222225E-2</v>
      </c>
      <c r="Y33" s="34">
        <f>$H$28/'Fixed data'!$C$7</f>
        <v>-1.4222222222222225E-2</v>
      </c>
      <c r="Z33" s="34">
        <f>$H$28/'Fixed data'!$C$7</f>
        <v>-1.4222222222222225E-2</v>
      </c>
      <c r="AA33" s="34">
        <f>$H$28/'Fixed data'!$C$7</f>
        <v>-1.4222222222222225E-2</v>
      </c>
      <c r="AB33" s="34">
        <f>$H$28/'Fixed data'!$C$7</f>
        <v>-1.4222222222222225E-2</v>
      </c>
      <c r="AC33" s="34">
        <f>$H$28/'Fixed data'!$C$7</f>
        <v>-1.4222222222222225E-2</v>
      </c>
      <c r="AD33" s="34">
        <f>$H$28/'Fixed data'!$C$7</f>
        <v>-1.4222222222222225E-2</v>
      </c>
      <c r="AE33" s="34">
        <f>$H$28/'Fixed data'!$C$7</f>
        <v>-1.4222222222222225E-2</v>
      </c>
      <c r="AF33" s="34">
        <f>$H$28/'Fixed data'!$C$7</f>
        <v>-1.4222222222222225E-2</v>
      </c>
      <c r="AG33" s="34">
        <f>$H$28/'Fixed data'!$C$7</f>
        <v>-1.4222222222222225E-2</v>
      </c>
      <c r="AH33" s="34">
        <f>$H$28/'Fixed data'!$C$7</f>
        <v>-1.4222222222222225E-2</v>
      </c>
      <c r="AI33" s="34">
        <f>$H$28/'Fixed data'!$C$7</f>
        <v>-1.4222222222222225E-2</v>
      </c>
      <c r="AJ33" s="34">
        <f>$H$28/'Fixed data'!$C$7</f>
        <v>-1.4222222222222225E-2</v>
      </c>
      <c r="AK33" s="34">
        <f>$H$28/'Fixed data'!$C$7</f>
        <v>-1.4222222222222225E-2</v>
      </c>
      <c r="AL33" s="34">
        <f>$H$28/'Fixed data'!$C$7</f>
        <v>-1.4222222222222225E-2</v>
      </c>
      <c r="AM33" s="34">
        <f>$H$28/'Fixed data'!$C$7</f>
        <v>-1.4222222222222225E-2</v>
      </c>
      <c r="AN33" s="34">
        <f>$H$28/'Fixed data'!$C$7</f>
        <v>-1.4222222222222225E-2</v>
      </c>
      <c r="AO33" s="34">
        <f>$H$28/'Fixed data'!$C$7</f>
        <v>-1.4222222222222225E-2</v>
      </c>
      <c r="AP33" s="34">
        <f>$H$28/'Fixed data'!$C$7</f>
        <v>-1.4222222222222225E-2</v>
      </c>
      <c r="AQ33" s="34">
        <f>$H$28/'Fixed data'!$C$7</f>
        <v>-1.4222222222222225E-2</v>
      </c>
      <c r="AR33" s="34">
        <f>$H$28/'Fixed data'!$C$7</f>
        <v>-1.4222222222222225E-2</v>
      </c>
      <c r="AS33" s="34">
        <f>$H$28/'Fixed data'!$C$7</f>
        <v>-1.4222222222222225E-2</v>
      </c>
      <c r="AT33" s="34">
        <f>$H$28/'Fixed data'!$C$7</f>
        <v>-1.4222222222222225E-2</v>
      </c>
      <c r="AU33" s="34">
        <f>$H$28/'Fixed data'!$C$7</f>
        <v>-1.4222222222222225E-2</v>
      </c>
      <c r="AV33" s="34">
        <f>$H$28/'Fixed data'!$C$7</f>
        <v>-1.4222222222222225E-2</v>
      </c>
      <c r="AW33" s="34">
        <f>$H$28/'Fixed data'!$C$7</f>
        <v>-1.4222222222222225E-2</v>
      </c>
      <c r="AX33" s="34">
        <f>$H$28/'Fixed data'!$C$7</f>
        <v>-1.4222222222222225E-2</v>
      </c>
      <c r="AY33" s="34">
        <f>$H$28/'Fixed data'!$C$7</f>
        <v>-1.4222222222222225E-2</v>
      </c>
      <c r="AZ33" s="34">
        <f>$H$28/'Fixed data'!$C$7</f>
        <v>-1.4222222222222225E-2</v>
      </c>
      <c r="BA33" s="34">
        <f>$H$28/'Fixed data'!$C$7</f>
        <v>-1.4222222222222225E-2</v>
      </c>
      <c r="BB33" s="34"/>
      <c r="BC33" s="34"/>
      <c r="BD33" s="34"/>
    </row>
    <row r="34" spans="1:57" ht="16.5" hidden="1" customHeight="1" outlineLevel="1" x14ac:dyDescent="0.35">
      <c r="A34" s="116"/>
      <c r="B34" s="9" t="s">
        <v>5</v>
      </c>
      <c r="C34" s="11" t="s">
        <v>57</v>
      </c>
      <c r="D34" s="9" t="s">
        <v>40</v>
      </c>
      <c r="F34" s="34"/>
      <c r="G34" s="34"/>
      <c r="H34" s="34"/>
      <c r="I34" s="34"/>
      <c r="J34" s="34">
        <f>$I$28/'Fixed data'!$C$7</f>
        <v>0</v>
      </c>
      <c r="K34" s="34">
        <f>$I$28/'Fixed data'!$C$7</f>
        <v>0</v>
      </c>
      <c r="L34" s="34">
        <f>$I$28/'Fixed data'!$C$7</f>
        <v>0</v>
      </c>
      <c r="M34" s="34">
        <f>$I$28/'Fixed data'!$C$7</f>
        <v>0</v>
      </c>
      <c r="N34" s="34">
        <f>$I$28/'Fixed data'!$C$7</f>
        <v>0</v>
      </c>
      <c r="O34" s="34">
        <f>$I$28/'Fixed data'!$C$7</f>
        <v>0</v>
      </c>
      <c r="P34" s="34">
        <f>$I$28/'Fixed data'!$C$7</f>
        <v>0</v>
      </c>
      <c r="Q34" s="34">
        <f>$I$28/'Fixed data'!$C$7</f>
        <v>0</v>
      </c>
      <c r="R34" s="34">
        <f>$I$28/'Fixed data'!$C$7</f>
        <v>0</v>
      </c>
      <c r="S34" s="34">
        <f>$I$28/'Fixed data'!$C$7</f>
        <v>0</v>
      </c>
      <c r="T34" s="34">
        <f>$I$28/'Fixed data'!$C$7</f>
        <v>0</v>
      </c>
      <c r="U34" s="34">
        <f>$I$28/'Fixed data'!$C$7</f>
        <v>0</v>
      </c>
      <c r="V34" s="34">
        <f>$I$28/'Fixed data'!$C$7</f>
        <v>0</v>
      </c>
      <c r="W34" s="34">
        <f>$I$28/'Fixed data'!$C$7</f>
        <v>0</v>
      </c>
      <c r="X34" s="34">
        <f>$I$28/'Fixed data'!$C$7</f>
        <v>0</v>
      </c>
      <c r="Y34" s="34">
        <f>$I$28/'Fixed data'!$C$7</f>
        <v>0</v>
      </c>
      <c r="Z34" s="34">
        <f>$I$28/'Fixed data'!$C$7</f>
        <v>0</v>
      </c>
      <c r="AA34" s="34">
        <f>$I$28/'Fixed data'!$C$7</f>
        <v>0</v>
      </c>
      <c r="AB34" s="34">
        <f>$I$28/'Fixed data'!$C$7</f>
        <v>0</v>
      </c>
      <c r="AC34" s="34">
        <f>$I$28/'Fixed data'!$C$7</f>
        <v>0</v>
      </c>
      <c r="AD34" s="34">
        <f>$I$28/'Fixed data'!$C$7</f>
        <v>0</v>
      </c>
      <c r="AE34" s="34">
        <f>$I$28/'Fixed data'!$C$7</f>
        <v>0</v>
      </c>
      <c r="AF34" s="34">
        <f>$I$28/'Fixed data'!$C$7</f>
        <v>0</v>
      </c>
      <c r="AG34" s="34">
        <f>$I$28/'Fixed data'!$C$7</f>
        <v>0</v>
      </c>
      <c r="AH34" s="34">
        <f>$I$28/'Fixed data'!$C$7</f>
        <v>0</v>
      </c>
      <c r="AI34" s="34">
        <f>$I$28/'Fixed data'!$C$7</f>
        <v>0</v>
      </c>
      <c r="AJ34" s="34">
        <f>$I$28/'Fixed data'!$C$7</f>
        <v>0</v>
      </c>
      <c r="AK34" s="34">
        <f>$I$28/'Fixed data'!$C$7</f>
        <v>0</v>
      </c>
      <c r="AL34" s="34">
        <f>$I$28/'Fixed data'!$C$7</f>
        <v>0</v>
      </c>
      <c r="AM34" s="34">
        <f>$I$28/'Fixed data'!$C$7</f>
        <v>0</v>
      </c>
      <c r="AN34" s="34">
        <f>$I$28/'Fixed data'!$C$7</f>
        <v>0</v>
      </c>
      <c r="AO34" s="34">
        <f>$I$28/'Fixed data'!$C$7</f>
        <v>0</v>
      </c>
      <c r="AP34" s="34">
        <f>$I$28/'Fixed data'!$C$7</f>
        <v>0</v>
      </c>
      <c r="AQ34" s="34">
        <f>$I$28/'Fixed data'!$C$7</f>
        <v>0</v>
      </c>
      <c r="AR34" s="34">
        <f>$I$28/'Fixed data'!$C$7</f>
        <v>0</v>
      </c>
      <c r="AS34" s="34">
        <f>$I$28/'Fixed data'!$C$7</f>
        <v>0</v>
      </c>
      <c r="AT34" s="34">
        <f>$I$28/'Fixed data'!$C$7</f>
        <v>0</v>
      </c>
      <c r="AU34" s="34">
        <f>$I$28/'Fixed data'!$C$7</f>
        <v>0</v>
      </c>
      <c r="AV34" s="34">
        <f>$I$28/'Fixed data'!$C$7</f>
        <v>0</v>
      </c>
      <c r="AW34" s="34">
        <f>$I$28/'Fixed data'!$C$7</f>
        <v>0</v>
      </c>
      <c r="AX34" s="34">
        <f>$I$28/'Fixed data'!$C$7</f>
        <v>0</v>
      </c>
      <c r="AY34" s="34">
        <f>$I$28/'Fixed data'!$C$7</f>
        <v>0</v>
      </c>
      <c r="AZ34" s="34">
        <f>$I$28/'Fixed data'!$C$7</f>
        <v>0</v>
      </c>
      <c r="BA34" s="34">
        <f>$I$28/'Fixed data'!$C$7</f>
        <v>0</v>
      </c>
      <c r="BB34" s="34">
        <f>$I$28/'Fixed data'!$C$7</f>
        <v>0</v>
      </c>
      <c r="BC34" s="34"/>
      <c r="BD34" s="34"/>
    </row>
    <row r="35" spans="1:57" ht="16.5" hidden="1" customHeight="1" outlineLevel="1" x14ac:dyDescent="0.35">
      <c r="A35" s="116"/>
      <c r="B35" s="9" t="s">
        <v>6</v>
      </c>
      <c r="C35" s="11" t="s">
        <v>58</v>
      </c>
      <c r="D35" s="9" t="s">
        <v>40</v>
      </c>
      <c r="F35" s="34"/>
      <c r="G35" s="34"/>
      <c r="H35" s="34"/>
      <c r="I35" s="34"/>
      <c r="J35" s="34"/>
      <c r="K35" s="34">
        <f>$J$28/'Fixed data'!$C$7</f>
        <v>0</v>
      </c>
      <c r="L35" s="34">
        <f>$J$28/'Fixed data'!$C$7</f>
        <v>0</v>
      </c>
      <c r="M35" s="34">
        <f>$J$28/'Fixed data'!$C$7</f>
        <v>0</v>
      </c>
      <c r="N35" s="34">
        <f>$J$28/'Fixed data'!$C$7</f>
        <v>0</v>
      </c>
      <c r="O35" s="34">
        <f>$J$28/'Fixed data'!$C$7</f>
        <v>0</v>
      </c>
      <c r="P35" s="34">
        <f>$J$28/'Fixed data'!$C$7</f>
        <v>0</v>
      </c>
      <c r="Q35" s="34">
        <f>$J$28/'Fixed data'!$C$7</f>
        <v>0</v>
      </c>
      <c r="R35" s="34">
        <f>$J$28/'Fixed data'!$C$7</f>
        <v>0</v>
      </c>
      <c r="S35" s="34">
        <f>$J$28/'Fixed data'!$C$7</f>
        <v>0</v>
      </c>
      <c r="T35" s="34">
        <f>$J$28/'Fixed data'!$C$7</f>
        <v>0</v>
      </c>
      <c r="U35" s="34">
        <f>$J$28/'Fixed data'!$C$7</f>
        <v>0</v>
      </c>
      <c r="V35" s="34">
        <f>$J$28/'Fixed data'!$C$7</f>
        <v>0</v>
      </c>
      <c r="W35" s="34">
        <f>$J$28/'Fixed data'!$C$7</f>
        <v>0</v>
      </c>
      <c r="X35" s="34">
        <f>$J$28/'Fixed data'!$C$7</f>
        <v>0</v>
      </c>
      <c r="Y35" s="34">
        <f>$J$28/'Fixed data'!$C$7</f>
        <v>0</v>
      </c>
      <c r="Z35" s="34">
        <f>$J$28/'Fixed data'!$C$7</f>
        <v>0</v>
      </c>
      <c r="AA35" s="34">
        <f>$J$28/'Fixed data'!$C$7</f>
        <v>0</v>
      </c>
      <c r="AB35" s="34">
        <f>$J$28/'Fixed data'!$C$7</f>
        <v>0</v>
      </c>
      <c r="AC35" s="34">
        <f>$J$28/'Fixed data'!$C$7</f>
        <v>0</v>
      </c>
      <c r="AD35" s="34">
        <f>$J$28/'Fixed data'!$C$7</f>
        <v>0</v>
      </c>
      <c r="AE35" s="34">
        <f>$J$28/'Fixed data'!$C$7</f>
        <v>0</v>
      </c>
      <c r="AF35" s="34">
        <f>$J$28/'Fixed data'!$C$7</f>
        <v>0</v>
      </c>
      <c r="AG35" s="34">
        <f>$J$28/'Fixed data'!$C$7</f>
        <v>0</v>
      </c>
      <c r="AH35" s="34">
        <f>$J$28/'Fixed data'!$C$7</f>
        <v>0</v>
      </c>
      <c r="AI35" s="34">
        <f>$J$28/'Fixed data'!$C$7</f>
        <v>0</v>
      </c>
      <c r="AJ35" s="34">
        <f>$J$28/'Fixed data'!$C$7</f>
        <v>0</v>
      </c>
      <c r="AK35" s="34">
        <f>$J$28/'Fixed data'!$C$7</f>
        <v>0</v>
      </c>
      <c r="AL35" s="34">
        <f>$J$28/'Fixed data'!$C$7</f>
        <v>0</v>
      </c>
      <c r="AM35" s="34">
        <f>$J$28/'Fixed data'!$C$7</f>
        <v>0</v>
      </c>
      <c r="AN35" s="34">
        <f>$J$28/'Fixed data'!$C$7</f>
        <v>0</v>
      </c>
      <c r="AO35" s="34">
        <f>$J$28/'Fixed data'!$C$7</f>
        <v>0</v>
      </c>
      <c r="AP35" s="34">
        <f>$J$28/'Fixed data'!$C$7</f>
        <v>0</v>
      </c>
      <c r="AQ35" s="34">
        <f>$J$28/'Fixed data'!$C$7</f>
        <v>0</v>
      </c>
      <c r="AR35" s="34">
        <f>$J$28/'Fixed data'!$C$7</f>
        <v>0</v>
      </c>
      <c r="AS35" s="34">
        <f>$J$28/'Fixed data'!$C$7</f>
        <v>0</v>
      </c>
      <c r="AT35" s="34">
        <f>$J$28/'Fixed data'!$C$7</f>
        <v>0</v>
      </c>
      <c r="AU35" s="34">
        <f>$J$28/'Fixed data'!$C$7</f>
        <v>0</v>
      </c>
      <c r="AV35" s="34">
        <f>$J$28/'Fixed data'!$C$7</f>
        <v>0</v>
      </c>
      <c r="AW35" s="34">
        <f>$J$28/'Fixed data'!$C$7</f>
        <v>0</v>
      </c>
      <c r="AX35" s="34">
        <f>$J$28/'Fixed data'!$C$7</f>
        <v>0</v>
      </c>
      <c r="AY35" s="34">
        <f>$J$28/'Fixed data'!$C$7</f>
        <v>0</v>
      </c>
      <c r="AZ35" s="34">
        <f>$J$28/'Fixed data'!$C$7</f>
        <v>0</v>
      </c>
      <c r="BA35" s="34">
        <f>$J$28/'Fixed data'!$C$7</f>
        <v>0</v>
      </c>
      <c r="BB35" s="34">
        <f>$J$28/'Fixed data'!$C$7</f>
        <v>0</v>
      </c>
      <c r="BC35" s="34">
        <f>$J$28/'Fixed data'!$C$7</f>
        <v>0</v>
      </c>
      <c r="BD35" s="34"/>
    </row>
    <row r="36" spans="1:57" ht="16.5" hidden="1" customHeight="1" outlineLevel="1" x14ac:dyDescent="0.35">
      <c r="A36" s="116"/>
      <c r="B36" s="9" t="s">
        <v>32</v>
      </c>
      <c r="C36" s="11" t="s">
        <v>59</v>
      </c>
      <c r="D36" s="9" t="s">
        <v>40</v>
      </c>
      <c r="F36" s="34"/>
      <c r="G36" s="34"/>
      <c r="H36" s="34"/>
      <c r="I36" s="34"/>
      <c r="J36" s="34"/>
      <c r="K36" s="34"/>
      <c r="L36" s="34">
        <f>$K$28/'Fixed data'!$C$7</f>
        <v>0</v>
      </c>
      <c r="M36" s="34">
        <f>$K$28/'Fixed data'!$C$7</f>
        <v>0</v>
      </c>
      <c r="N36" s="34">
        <f>$K$28/'Fixed data'!$C$7</f>
        <v>0</v>
      </c>
      <c r="O36" s="34">
        <f>$K$28/'Fixed data'!$C$7</f>
        <v>0</v>
      </c>
      <c r="P36" s="34">
        <f>$K$28/'Fixed data'!$C$7</f>
        <v>0</v>
      </c>
      <c r="Q36" s="34">
        <f>$K$28/'Fixed data'!$C$7</f>
        <v>0</v>
      </c>
      <c r="R36" s="34">
        <f>$K$28/'Fixed data'!$C$7</f>
        <v>0</v>
      </c>
      <c r="S36" s="34">
        <f>$K$28/'Fixed data'!$C$7</f>
        <v>0</v>
      </c>
      <c r="T36" s="34">
        <f>$K$28/'Fixed data'!$C$7</f>
        <v>0</v>
      </c>
      <c r="U36" s="34">
        <f>$K$28/'Fixed data'!$C$7</f>
        <v>0</v>
      </c>
      <c r="V36" s="34">
        <f>$K$28/'Fixed data'!$C$7</f>
        <v>0</v>
      </c>
      <c r="W36" s="34">
        <f>$K$28/'Fixed data'!$C$7</f>
        <v>0</v>
      </c>
      <c r="X36" s="34">
        <f>$K$28/'Fixed data'!$C$7</f>
        <v>0</v>
      </c>
      <c r="Y36" s="34">
        <f>$K$28/'Fixed data'!$C$7</f>
        <v>0</v>
      </c>
      <c r="Z36" s="34">
        <f>$K$28/'Fixed data'!$C$7</f>
        <v>0</v>
      </c>
      <c r="AA36" s="34">
        <f>$K$28/'Fixed data'!$C$7</f>
        <v>0</v>
      </c>
      <c r="AB36" s="34">
        <f>$K$28/'Fixed data'!$C$7</f>
        <v>0</v>
      </c>
      <c r="AC36" s="34">
        <f>$K$28/'Fixed data'!$C$7</f>
        <v>0</v>
      </c>
      <c r="AD36" s="34">
        <f>$K$28/'Fixed data'!$C$7</f>
        <v>0</v>
      </c>
      <c r="AE36" s="34">
        <f>$K$28/'Fixed data'!$C$7</f>
        <v>0</v>
      </c>
      <c r="AF36" s="34">
        <f>$K$28/'Fixed data'!$C$7</f>
        <v>0</v>
      </c>
      <c r="AG36" s="34">
        <f>$K$28/'Fixed data'!$C$7</f>
        <v>0</v>
      </c>
      <c r="AH36" s="34">
        <f>$K$28/'Fixed data'!$C$7</f>
        <v>0</v>
      </c>
      <c r="AI36" s="34">
        <f>$K$28/'Fixed data'!$C$7</f>
        <v>0</v>
      </c>
      <c r="AJ36" s="34">
        <f>$K$28/'Fixed data'!$C$7</f>
        <v>0</v>
      </c>
      <c r="AK36" s="34">
        <f>$K$28/'Fixed data'!$C$7</f>
        <v>0</v>
      </c>
      <c r="AL36" s="34">
        <f>$K$28/'Fixed data'!$C$7</f>
        <v>0</v>
      </c>
      <c r="AM36" s="34">
        <f>$K$28/'Fixed data'!$C$7</f>
        <v>0</v>
      </c>
      <c r="AN36" s="34">
        <f>$K$28/'Fixed data'!$C$7</f>
        <v>0</v>
      </c>
      <c r="AO36" s="34">
        <f>$K$28/'Fixed data'!$C$7</f>
        <v>0</v>
      </c>
      <c r="AP36" s="34">
        <f>$K$28/'Fixed data'!$C$7</f>
        <v>0</v>
      </c>
      <c r="AQ36" s="34">
        <f>$K$28/'Fixed data'!$C$7</f>
        <v>0</v>
      </c>
      <c r="AR36" s="34">
        <f>$K$28/'Fixed data'!$C$7</f>
        <v>0</v>
      </c>
      <c r="AS36" s="34">
        <f>$K$28/'Fixed data'!$C$7</f>
        <v>0</v>
      </c>
      <c r="AT36" s="34">
        <f>$K$28/'Fixed data'!$C$7</f>
        <v>0</v>
      </c>
      <c r="AU36" s="34">
        <f>$K$28/'Fixed data'!$C$7</f>
        <v>0</v>
      </c>
      <c r="AV36" s="34">
        <f>$K$28/'Fixed data'!$C$7</f>
        <v>0</v>
      </c>
      <c r="AW36" s="34">
        <f>$K$28/'Fixed data'!$C$7</f>
        <v>0</v>
      </c>
      <c r="AX36" s="34">
        <f>$K$28/'Fixed data'!$C$7</f>
        <v>0</v>
      </c>
      <c r="AY36" s="34">
        <f>$K$28/'Fixed data'!$C$7</f>
        <v>0</v>
      </c>
      <c r="AZ36" s="34">
        <f>$K$28/'Fixed data'!$C$7</f>
        <v>0</v>
      </c>
      <c r="BA36" s="34">
        <f>$K$28/'Fixed data'!$C$7</f>
        <v>0</v>
      </c>
      <c r="BB36" s="34">
        <f>$K$28/'Fixed data'!$C$7</f>
        <v>0</v>
      </c>
      <c r="BC36" s="34">
        <f>$K$28/'Fixed data'!$C$7</f>
        <v>0</v>
      </c>
      <c r="BD36" s="34">
        <f>$K$28/'Fixed data'!$C$7</f>
        <v>0</v>
      </c>
    </row>
    <row r="37" spans="1:57" ht="16.5" hidden="1" customHeight="1" outlineLevel="1" x14ac:dyDescent="0.35">
      <c r="A37" s="116"/>
      <c r="B37" s="9" t="s">
        <v>33</v>
      </c>
      <c r="C37" s="11" t="s">
        <v>60</v>
      </c>
      <c r="D37" s="9" t="s">
        <v>40</v>
      </c>
      <c r="F37" s="34"/>
      <c r="G37" s="34"/>
      <c r="H37" s="34"/>
      <c r="I37" s="34"/>
      <c r="J37" s="34"/>
      <c r="K37" s="34"/>
      <c r="L37" s="34"/>
      <c r="M37" s="34">
        <f>$L$28/'Fixed data'!$C$7</f>
        <v>0</v>
      </c>
      <c r="N37" s="34">
        <f>$L$28/'Fixed data'!$C$7</f>
        <v>0</v>
      </c>
      <c r="O37" s="34">
        <f>$L$28/'Fixed data'!$C$7</f>
        <v>0</v>
      </c>
      <c r="P37" s="34">
        <f>$L$28/'Fixed data'!$C$7</f>
        <v>0</v>
      </c>
      <c r="Q37" s="34">
        <f>$L$28/'Fixed data'!$C$7</f>
        <v>0</v>
      </c>
      <c r="R37" s="34">
        <f>$L$28/'Fixed data'!$C$7</f>
        <v>0</v>
      </c>
      <c r="S37" s="34">
        <f>$L$28/'Fixed data'!$C$7</f>
        <v>0</v>
      </c>
      <c r="T37" s="34">
        <f>$L$28/'Fixed data'!$C$7</f>
        <v>0</v>
      </c>
      <c r="U37" s="34">
        <f>$L$28/'Fixed data'!$C$7</f>
        <v>0</v>
      </c>
      <c r="V37" s="34">
        <f>$L$28/'Fixed data'!$C$7</f>
        <v>0</v>
      </c>
      <c r="W37" s="34">
        <f>$L$28/'Fixed data'!$C$7</f>
        <v>0</v>
      </c>
      <c r="X37" s="34">
        <f>$L$28/'Fixed data'!$C$7</f>
        <v>0</v>
      </c>
      <c r="Y37" s="34">
        <f>$L$28/'Fixed data'!$C$7</f>
        <v>0</v>
      </c>
      <c r="Z37" s="34">
        <f>$L$28/'Fixed data'!$C$7</f>
        <v>0</v>
      </c>
      <c r="AA37" s="34">
        <f>$L$28/'Fixed data'!$C$7</f>
        <v>0</v>
      </c>
      <c r="AB37" s="34">
        <f>$L$28/'Fixed data'!$C$7</f>
        <v>0</v>
      </c>
      <c r="AC37" s="34">
        <f>$L$28/'Fixed data'!$C$7</f>
        <v>0</v>
      </c>
      <c r="AD37" s="34">
        <f>$L$28/'Fixed data'!$C$7</f>
        <v>0</v>
      </c>
      <c r="AE37" s="34">
        <f>$L$28/'Fixed data'!$C$7</f>
        <v>0</v>
      </c>
      <c r="AF37" s="34">
        <f>$L$28/'Fixed data'!$C$7</f>
        <v>0</v>
      </c>
      <c r="AG37" s="34">
        <f>$L$28/'Fixed data'!$C$7</f>
        <v>0</v>
      </c>
      <c r="AH37" s="34">
        <f>$L$28/'Fixed data'!$C$7</f>
        <v>0</v>
      </c>
      <c r="AI37" s="34">
        <f>$L$28/'Fixed data'!$C$7</f>
        <v>0</v>
      </c>
      <c r="AJ37" s="34">
        <f>$L$28/'Fixed data'!$C$7</f>
        <v>0</v>
      </c>
      <c r="AK37" s="34">
        <f>$L$28/'Fixed data'!$C$7</f>
        <v>0</v>
      </c>
      <c r="AL37" s="34">
        <f>$L$28/'Fixed data'!$C$7</f>
        <v>0</v>
      </c>
      <c r="AM37" s="34">
        <f>$L$28/'Fixed data'!$C$7</f>
        <v>0</v>
      </c>
      <c r="AN37" s="34">
        <f>$L$28/'Fixed data'!$C$7</f>
        <v>0</v>
      </c>
      <c r="AO37" s="34">
        <f>$L$28/'Fixed data'!$C$7</f>
        <v>0</v>
      </c>
      <c r="AP37" s="34">
        <f>$L$28/'Fixed data'!$C$7</f>
        <v>0</v>
      </c>
      <c r="AQ37" s="34">
        <f>$L$28/'Fixed data'!$C$7</f>
        <v>0</v>
      </c>
      <c r="AR37" s="34">
        <f>$L$28/'Fixed data'!$C$7</f>
        <v>0</v>
      </c>
      <c r="AS37" s="34">
        <f>$L$28/'Fixed data'!$C$7</f>
        <v>0</v>
      </c>
      <c r="AT37" s="34">
        <f>$L$28/'Fixed data'!$C$7</f>
        <v>0</v>
      </c>
      <c r="AU37" s="34">
        <f>$L$28/'Fixed data'!$C$7</f>
        <v>0</v>
      </c>
      <c r="AV37" s="34">
        <f>$L$28/'Fixed data'!$C$7</f>
        <v>0</v>
      </c>
      <c r="AW37" s="34">
        <f>$L$28/'Fixed data'!$C$7</f>
        <v>0</v>
      </c>
      <c r="AX37" s="34">
        <f>$L$28/'Fixed data'!$C$7</f>
        <v>0</v>
      </c>
      <c r="AY37" s="34">
        <f>$L$28/'Fixed data'!$C$7</f>
        <v>0</v>
      </c>
      <c r="AZ37" s="34">
        <f>$L$28/'Fixed data'!$C$7</f>
        <v>0</v>
      </c>
      <c r="BA37" s="34">
        <f>$L$28/'Fixed data'!$C$7</f>
        <v>0</v>
      </c>
      <c r="BB37" s="34">
        <f>$L$28/'Fixed data'!$C$7</f>
        <v>0</v>
      </c>
      <c r="BC37" s="34">
        <f>$L$28/'Fixed data'!$C$7</f>
        <v>0</v>
      </c>
      <c r="BD37" s="34">
        <f>$L$28/'Fixed data'!$C$7</f>
        <v>0</v>
      </c>
    </row>
    <row r="38" spans="1:57" ht="16.5" hidden="1" customHeight="1" outlineLevel="1" x14ac:dyDescent="0.35">
      <c r="A38" s="116"/>
      <c r="B38" s="9" t="s">
        <v>110</v>
      </c>
      <c r="C38" s="11" t="s">
        <v>132</v>
      </c>
      <c r="D38" s="9" t="s">
        <v>40</v>
      </c>
      <c r="F38" s="34"/>
      <c r="G38" s="34"/>
      <c r="H38" s="34"/>
      <c r="I38" s="34"/>
      <c r="J38" s="34"/>
      <c r="K38" s="34"/>
      <c r="L38" s="34"/>
      <c r="M38" s="34"/>
      <c r="N38" s="34">
        <f>$M$28/'Fixed data'!$C$7</f>
        <v>0</v>
      </c>
      <c r="O38" s="34">
        <f>$M$28/'Fixed data'!$C$7</f>
        <v>0</v>
      </c>
      <c r="P38" s="34">
        <f>$M$28/'Fixed data'!$C$7</f>
        <v>0</v>
      </c>
      <c r="Q38" s="34">
        <f>$M$28/'Fixed data'!$C$7</f>
        <v>0</v>
      </c>
      <c r="R38" s="34">
        <f>$M$28/'Fixed data'!$C$7</f>
        <v>0</v>
      </c>
      <c r="S38" s="34">
        <f>$M$28/'Fixed data'!$C$7</f>
        <v>0</v>
      </c>
      <c r="T38" s="34">
        <f>$M$28/'Fixed data'!$C$7</f>
        <v>0</v>
      </c>
      <c r="U38" s="34">
        <f>$M$28/'Fixed data'!$C$7</f>
        <v>0</v>
      </c>
      <c r="V38" s="34">
        <f>$M$28/'Fixed data'!$C$7</f>
        <v>0</v>
      </c>
      <c r="W38" s="34">
        <f>$M$28/'Fixed data'!$C$7</f>
        <v>0</v>
      </c>
      <c r="X38" s="34">
        <f>$M$28/'Fixed data'!$C$7</f>
        <v>0</v>
      </c>
      <c r="Y38" s="34">
        <f>$M$28/'Fixed data'!$C$7</f>
        <v>0</v>
      </c>
      <c r="Z38" s="34">
        <f>$M$28/'Fixed data'!$C$7</f>
        <v>0</v>
      </c>
      <c r="AA38" s="34">
        <f>$M$28/'Fixed data'!$C$7</f>
        <v>0</v>
      </c>
      <c r="AB38" s="34">
        <f>$M$28/'Fixed data'!$C$7</f>
        <v>0</v>
      </c>
      <c r="AC38" s="34">
        <f>$M$28/'Fixed data'!$C$7</f>
        <v>0</v>
      </c>
      <c r="AD38" s="34">
        <f>$M$28/'Fixed data'!$C$7</f>
        <v>0</v>
      </c>
      <c r="AE38" s="34">
        <f>$M$28/'Fixed data'!$C$7</f>
        <v>0</v>
      </c>
      <c r="AF38" s="34">
        <f>$M$28/'Fixed data'!$C$7</f>
        <v>0</v>
      </c>
      <c r="AG38" s="34">
        <f>$M$28/'Fixed data'!$C$7</f>
        <v>0</v>
      </c>
      <c r="AH38" s="34">
        <f>$M$28/'Fixed data'!$C$7</f>
        <v>0</v>
      </c>
      <c r="AI38" s="34">
        <f>$M$28/'Fixed data'!$C$7</f>
        <v>0</v>
      </c>
      <c r="AJ38" s="34">
        <f>$M$28/'Fixed data'!$C$7</f>
        <v>0</v>
      </c>
      <c r="AK38" s="34">
        <f>$M$28/'Fixed data'!$C$7</f>
        <v>0</v>
      </c>
      <c r="AL38" s="34">
        <f>$M$28/'Fixed data'!$C$7</f>
        <v>0</v>
      </c>
      <c r="AM38" s="34">
        <f>$M$28/'Fixed data'!$C$7</f>
        <v>0</v>
      </c>
      <c r="AN38" s="34">
        <f>$M$28/'Fixed data'!$C$7</f>
        <v>0</v>
      </c>
      <c r="AO38" s="34">
        <f>$M$28/'Fixed data'!$C$7</f>
        <v>0</v>
      </c>
      <c r="AP38" s="34">
        <f>$M$28/'Fixed data'!$C$7</f>
        <v>0</v>
      </c>
      <c r="AQ38" s="34">
        <f>$M$28/'Fixed data'!$C$7</f>
        <v>0</v>
      </c>
      <c r="AR38" s="34">
        <f>$M$28/'Fixed data'!$C$7</f>
        <v>0</v>
      </c>
      <c r="AS38" s="34">
        <f>$M$28/'Fixed data'!$C$7</f>
        <v>0</v>
      </c>
      <c r="AT38" s="34">
        <f>$M$28/'Fixed data'!$C$7</f>
        <v>0</v>
      </c>
      <c r="AU38" s="34">
        <f>$M$28/'Fixed data'!$C$7</f>
        <v>0</v>
      </c>
      <c r="AV38" s="34">
        <f>$M$28/'Fixed data'!$C$7</f>
        <v>0</v>
      </c>
      <c r="AW38" s="34">
        <f>$M$28/'Fixed data'!$C$7</f>
        <v>0</v>
      </c>
      <c r="AX38" s="34">
        <f>$M$28/'Fixed data'!$C$7</f>
        <v>0</v>
      </c>
      <c r="AY38" s="34">
        <f>$M$28/'Fixed data'!$C$7</f>
        <v>0</v>
      </c>
      <c r="AZ38" s="34">
        <f>$M$28/'Fixed data'!$C$7</f>
        <v>0</v>
      </c>
      <c r="BA38" s="34">
        <f>$M$28/'Fixed data'!$C$7</f>
        <v>0</v>
      </c>
      <c r="BB38" s="34">
        <f>$M$28/'Fixed data'!$C$7</f>
        <v>0</v>
      </c>
      <c r="BC38" s="34">
        <f>$M$28/'Fixed data'!$C$7</f>
        <v>0</v>
      </c>
      <c r="BD38" s="34">
        <f>$M$28/'Fixed data'!$C$7</f>
        <v>0</v>
      </c>
      <c r="BE38" s="34"/>
    </row>
    <row r="39" spans="1:57" ht="16.5" hidden="1" customHeight="1" outlineLevel="1" x14ac:dyDescent="0.35">
      <c r="A39" s="116"/>
      <c r="B39" s="9" t="s">
        <v>111</v>
      </c>
      <c r="C39" s="11" t="s">
        <v>133</v>
      </c>
      <c r="D39" s="9" t="s">
        <v>40</v>
      </c>
      <c r="F39" s="34"/>
      <c r="G39" s="34"/>
      <c r="H39" s="34"/>
      <c r="I39" s="34"/>
      <c r="J39" s="34"/>
      <c r="K39" s="34"/>
      <c r="L39" s="34"/>
      <c r="M39" s="34"/>
      <c r="N39" s="34"/>
      <c r="O39" s="34">
        <f>$N$28/'Fixed data'!$C$7</f>
        <v>0</v>
      </c>
      <c r="P39" s="34">
        <f>$N$28/'Fixed data'!$C$7</f>
        <v>0</v>
      </c>
      <c r="Q39" s="34">
        <f>$N$28/'Fixed data'!$C$7</f>
        <v>0</v>
      </c>
      <c r="R39" s="34">
        <f>$N$28/'Fixed data'!$C$7</f>
        <v>0</v>
      </c>
      <c r="S39" s="34">
        <f>$N$28/'Fixed data'!$C$7</f>
        <v>0</v>
      </c>
      <c r="T39" s="34">
        <f>$N$28/'Fixed data'!$C$7</f>
        <v>0</v>
      </c>
      <c r="U39" s="34">
        <f>$N$28/'Fixed data'!$C$7</f>
        <v>0</v>
      </c>
      <c r="V39" s="34">
        <f>$N$28/'Fixed data'!$C$7</f>
        <v>0</v>
      </c>
      <c r="W39" s="34">
        <f>$N$28/'Fixed data'!$C$7</f>
        <v>0</v>
      </c>
      <c r="X39" s="34">
        <f>$N$28/'Fixed data'!$C$7</f>
        <v>0</v>
      </c>
      <c r="Y39" s="34">
        <f>$N$28/'Fixed data'!$C$7</f>
        <v>0</v>
      </c>
      <c r="Z39" s="34">
        <f>$N$28/'Fixed data'!$C$7</f>
        <v>0</v>
      </c>
      <c r="AA39" s="34">
        <f>$N$28/'Fixed data'!$C$7</f>
        <v>0</v>
      </c>
      <c r="AB39" s="34">
        <f>$N$28/'Fixed data'!$C$7</f>
        <v>0</v>
      </c>
      <c r="AC39" s="34">
        <f>$N$28/'Fixed data'!$C$7</f>
        <v>0</v>
      </c>
      <c r="AD39" s="34">
        <f>$N$28/'Fixed data'!$C$7</f>
        <v>0</v>
      </c>
      <c r="AE39" s="34">
        <f>$N$28/'Fixed data'!$C$7</f>
        <v>0</v>
      </c>
      <c r="AF39" s="34">
        <f>$N$28/'Fixed data'!$C$7</f>
        <v>0</v>
      </c>
      <c r="AG39" s="34">
        <f>$N$28/'Fixed data'!$C$7</f>
        <v>0</v>
      </c>
      <c r="AH39" s="34">
        <f>$N$28/'Fixed data'!$C$7</f>
        <v>0</v>
      </c>
      <c r="AI39" s="34">
        <f>$N$28/'Fixed data'!$C$7</f>
        <v>0</v>
      </c>
      <c r="AJ39" s="34">
        <f>$N$28/'Fixed data'!$C$7</f>
        <v>0</v>
      </c>
      <c r="AK39" s="34">
        <f>$N$28/'Fixed data'!$C$7</f>
        <v>0</v>
      </c>
      <c r="AL39" s="34">
        <f>$N$28/'Fixed data'!$C$7</f>
        <v>0</v>
      </c>
      <c r="AM39" s="34">
        <f>$N$28/'Fixed data'!$C$7</f>
        <v>0</v>
      </c>
      <c r="AN39" s="34">
        <f>$N$28/'Fixed data'!$C$7</f>
        <v>0</v>
      </c>
      <c r="AO39" s="34">
        <f>$N$28/'Fixed data'!$C$7</f>
        <v>0</v>
      </c>
      <c r="AP39" s="34">
        <f>$N$28/'Fixed data'!$C$7</f>
        <v>0</v>
      </c>
      <c r="AQ39" s="34">
        <f>$N$28/'Fixed data'!$C$7</f>
        <v>0</v>
      </c>
      <c r="AR39" s="34">
        <f>$N$28/'Fixed data'!$C$7</f>
        <v>0</v>
      </c>
      <c r="AS39" s="34">
        <f>$N$28/'Fixed data'!$C$7</f>
        <v>0</v>
      </c>
      <c r="AT39" s="34">
        <f>$N$28/'Fixed data'!$C$7</f>
        <v>0</v>
      </c>
      <c r="AU39" s="34">
        <f>$N$28/'Fixed data'!$C$7</f>
        <v>0</v>
      </c>
      <c r="AV39" s="34">
        <f>$N$28/'Fixed data'!$C$7</f>
        <v>0</v>
      </c>
      <c r="AW39" s="34">
        <f>$N$28/'Fixed data'!$C$7</f>
        <v>0</v>
      </c>
      <c r="AX39" s="34">
        <f>$N$28/'Fixed data'!$C$7</f>
        <v>0</v>
      </c>
      <c r="AY39" s="34">
        <f>$N$28/'Fixed data'!$C$7</f>
        <v>0</v>
      </c>
      <c r="AZ39" s="34">
        <f>$N$28/'Fixed data'!$C$7</f>
        <v>0</v>
      </c>
      <c r="BA39" s="34">
        <f>$N$28/'Fixed data'!$C$7</f>
        <v>0</v>
      </c>
      <c r="BB39" s="34">
        <f>$N$28/'Fixed data'!$C$7</f>
        <v>0</v>
      </c>
      <c r="BC39" s="34">
        <f>$N$28/'Fixed data'!$C$7</f>
        <v>0</v>
      </c>
      <c r="BD39" s="34">
        <f>$N$28/'Fixed data'!$C$7</f>
        <v>0</v>
      </c>
    </row>
    <row r="40" spans="1:57" ht="16.5" hidden="1" customHeight="1" outlineLevel="1" x14ac:dyDescent="0.35">
      <c r="A40" s="116"/>
      <c r="B40" s="9" t="s">
        <v>112</v>
      </c>
      <c r="C40" s="11" t="s">
        <v>134</v>
      </c>
      <c r="D40" s="9" t="s">
        <v>40</v>
      </c>
      <c r="F40" s="34"/>
      <c r="G40" s="34"/>
      <c r="H40" s="34"/>
      <c r="I40" s="34"/>
      <c r="J40" s="34"/>
      <c r="K40" s="34"/>
      <c r="L40" s="34"/>
      <c r="M40" s="34"/>
      <c r="N40" s="34"/>
      <c r="O40" s="34"/>
      <c r="P40" s="34">
        <f>$O$28/'Fixed data'!$C$7</f>
        <v>1.4222222222222225E-2</v>
      </c>
      <c r="Q40" s="34">
        <f>$O$28/'Fixed data'!$C$7</f>
        <v>1.4222222222222225E-2</v>
      </c>
      <c r="R40" s="34">
        <f>$O$28/'Fixed data'!$C$7</f>
        <v>1.4222222222222225E-2</v>
      </c>
      <c r="S40" s="34">
        <f>$O$28/'Fixed data'!$C$7</f>
        <v>1.4222222222222225E-2</v>
      </c>
      <c r="T40" s="34">
        <f>$O$28/'Fixed data'!$C$7</f>
        <v>1.4222222222222225E-2</v>
      </c>
      <c r="U40" s="34">
        <f>$O$28/'Fixed data'!$C$7</f>
        <v>1.4222222222222225E-2</v>
      </c>
      <c r="V40" s="34">
        <f>$O$28/'Fixed data'!$C$7</f>
        <v>1.4222222222222225E-2</v>
      </c>
      <c r="W40" s="34">
        <f>$O$28/'Fixed data'!$C$7</f>
        <v>1.4222222222222225E-2</v>
      </c>
      <c r="X40" s="34">
        <f>$O$28/'Fixed data'!$C$7</f>
        <v>1.4222222222222225E-2</v>
      </c>
      <c r="Y40" s="34">
        <f>$O$28/'Fixed data'!$C$7</f>
        <v>1.4222222222222225E-2</v>
      </c>
      <c r="Z40" s="34">
        <f>$O$28/'Fixed data'!$C$7</f>
        <v>1.4222222222222225E-2</v>
      </c>
      <c r="AA40" s="34">
        <f>$O$28/'Fixed data'!$C$7</f>
        <v>1.4222222222222225E-2</v>
      </c>
      <c r="AB40" s="34">
        <f>$O$28/'Fixed data'!$C$7</f>
        <v>1.4222222222222225E-2</v>
      </c>
      <c r="AC40" s="34">
        <f>$O$28/'Fixed data'!$C$7</f>
        <v>1.4222222222222225E-2</v>
      </c>
      <c r="AD40" s="34">
        <f>$O$28/'Fixed data'!$C$7</f>
        <v>1.4222222222222225E-2</v>
      </c>
      <c r="AE40" s="34">
        <f>$O$28/'Fixed data'!$C$7</f>
        <v>1.4222222222222225E-2</v>
      </c>
      <c r="AF40" s="34">
        <f>$O$28/'Fixed data'!$C$7</f>
        <v>1.4222222222222225E-2</v>
      </c>
      <c r="AG40" s="34">
        <f>$O$28/'Fixed data'!$C$7</f>
        <v>1.4222222222222225E-2</v>
      </c>
      <c r="AH40" s="34">
        <f>$O$28/'Fixed data'!$C$7</f>
        <v>1.4222222222222225E-2</v>
      </c>
      <c r="AI40" s="34">
        <f>$O$28/'Fixed data'!$C$7</f>
        <v>1.4222222222222225E-2</v>
      </c>
      <c r="AJ40" s="34">
        <f>$O$28/'Fixed data'!$C$7</f>
        <v>1.4222222222222225E-2</v>
      </c>
      <c r="AK40" s="34">
        <f>$O$28/'Fixed data'!$C$7</f>
        <v>1.4222222222222225E-2</v>
      </c>
      <c r="AL40" s="34">
        <f>$O$28/'Fixed data'!$C$7</f>
        <v>1.4222222222222225E-2</v>
      </c>
      <c r="AM40" s="34">
        <f>$O$28/'Fixed data'!$C$7</f>
        <v>1.4222222222222225E-2</v>
      </c>
      <c r="AN40" s="34">
        <f>$O$28/'Fixed data'!$C$7</f>
        <v>1.4222222222222225E-2</v>
      </c>
      <c r="AO40" s="34">
        <f>$O$28/'Fixed data'!$C$7</f>
        <v>1.4222222222222225E-2</v>
      </c>
      <c r="AP40" s="34">
        <f>$O$28/'Fixed data'!$C$7</f>
        <v>1.4222222222222225E-2</v>
      </c>
      <c r="AQ40" s="34">
        <f>$O$28/'Fixed data'!$C$7</f>
        <v>1.4222222222222225E-2</v>
      </c>
      <c r="AR40" s="34">
        <f>$O$28/'Fixed data'!$C$7</f>
        <v>1.4222222222222225E-2</v>
      </c>
      <c r="AS40" s="34">
        <f>$O$28/'Fixed data'!$C$7</f>
        <v>1.4222222222222225E-2</v>
      </c>
      <c r="AT40" s="34">
        <f>$O$28/'Fixed data'!$C$7</f>
        <v>1.4222222222222225E-2</v>
      </c>
      <c r="AU40" s="34">
        <f>$O$28/'Fixed data'!$C$7</f>
        <v>1.4222222222222225E-2</v>
      </c>
      <c r="AV40" s="34">
        <f>$O$28/'Fixed data'!$C$7</f>
        <v>1.4222222222222225E-2</v>
      </c>
      <c r="AW40" s="34">
        <f>$O$28/'Fixed data'!$C$7</f>
        <v>1.4222222222222225E-2</v>
      </c>
      <c r="AX40" s="34">
        <f>$O$28/'Fixed data'!$C$7</f>
        <v>1.4222222222222225E-2</v>
      </c>
      <c r="AY40" s="34">
        <f>$O$28/'Fixed data'!$C$7</f>
        <v>1.4222222222222225E-2</v>
      </c>
      <c r="AZ40" s="34">
        <f>$O$28/'Fixed data'!$C$7</f>
        <v>1.4222222222222225E-2</v>
      </c>
      <c r="BA40" s="34">
        <f>$O$28/'Fixed data'!$C$7</f>
        <v>1.4222222222222225E-2</v>
      </c>
      <c r="BB40" s="34">
        <f>$O$28/'Fixed data'!$C$7</f>
        <v>1.4222222222222225E-2</v>
      </c>
      <c r="BC40" s="34">
        <f>$O$28/'Fixed data'!$C$7</f>
        <v>1.4222222222222225E-2</v>
      </c>
      <c r="BD40" s="34">
        <f>$O$28/'Fixed data'!$C$7</f>
        <v>1.4222222222222225E-2</v>
      </c>
    </row>
    <row r="41" spans="1:57" ht="16.5" hidden="1" customHeight="1" outlineLevel="1" x14ac:dyDescent="0.35">
      <c r="A41" s="116"/>
      <c r="B41" s="9" t="s">
        <v>113</v>
      </c>
      <c r="C41" s="11" t="s">
        <v>135</v>
      </c>
      <c r="D41" s="9" t="s">
        <v>40</v>
      </c>
      <c r="F41" s="34"/>
      <c r="G41" s="34"/>
      <c r="H41" s="34"/>
      <c r="I41" s="34"/>
      <c r="J41" s="34"/>
      <c r="K41" s="34"/>
      <c r="L41" s="34"/>
      <c r="M41" s="34"/>
      <c r="N41" s="34"/>
      <c r="O41" s="34"/>
      <c r="P41" s="34"/>
      <c r="Q41" s="34">
        <f>$P$28/'Fixed data'!$C$7</f>
        <v>1.4222222222222225E-2</v>
      </c>
      <c r="R41" s="34">
        <f>$P$28/'Fixed data'!$C$7</f>
        <v>1.4222222222222225E-2</v>
      </c>
      <c r="S41" s="34">
        <f>$P$28/'Fixed data'!$C$7</f>
        <v>1.4222222222222225E-2</v>
      </c>
      <c r="T41" s="34">
        <f>$P$28/'Fixed data'!$C$7</f>
        <v>1.4222222222222225E-2</v>
      </c>
      <c r="U41" s="34">
        <f>$P$28/'Fixed data'!$C$7</f>
        <v>1.4222222222222225E-2</v>
      </c>
      <c r="V41" s="34">
        <f>$P$28/'Fixed data'!$C$7</f>
        <v>1.4222222222222225E-2</v>
      </c>
      <c r="W41" s="34">
        <f>$P$28/'Fixed data'!$C$7</f>
        <v>1.4222222222222225E-2</v>
      </c>
      <c r="X41" s="34">
        <f>$P$28/'Fixed data'!$C$7</f>
        <v>1.4222222222222225E-2</v>
      </c>
      <c r="Y41" s="34">
        <f>$P$28/'Fixed data'!$C$7</f>
        <v>1.4222222222222225E-2</v>
      </c>
      <c r="Z41" s="34">
        <f>$P$28/'Fixed data'!$C$7</f>
        <v>1.4222222222222225E-2</v>
      </c>
      <c r="AA41" s="34">
        <f>$P$28/'Fixed data'!$C$7</f>
        <v>1.4222222222222225E-2</v>
      </c>
      <c r="AB41" s="34">
        <f>$P$28/'Fixed data'!$C$7</f>
        <v>1.4222222222222225E-2</v>
      </c>
      <c r="AC41" s="34">
        <f>$P$28/'Fixed data'!$C$7</f>
        <v>1.4222222222222225E-2</v>
      </c>
      <c r="AD41" s="34">
        <f>$P$28/'Fixed data'!$C$7</f>
        <v>1.4222222222222225E-2</v>
      </c>
      <c r="AE41" s="34">
        <f>$P$28/'Fixed data'!$C$7</f>
        <v>1.4222222222222225E-2</v>
      </c>
      <c r="AF41" s="34">
        <f>$P$28/'Fixed data'!$C$7</f>
        <v>1.4222222222222225E-2</v>
      </c>
      <c r="AG41" s="34">
        <f>$P$28/'Fixed data'!$C$7</f>
        <v>1.4222222222222225E-2</v>
      </c>
      <c r="AH41" s="34">
        <f>$P$28/'Fixed data'!$C$7</f>
        <v>1.4222222222222225E-2</v>
      </c>
      <c r="AI41" s="34">
        <f>$P$28/'Fixed data'!$C$7</f>
        <v>1.4222222222222225E-2</v>
      </c>
      <c r="AJ41" s="34">
        <f>$P$28/'Fixed data'!$C$7</f>
        <v>1.4222222222222225E-2</v>
      </c>
      <c r="AK41" s="34">
        <f>$P$28/'Fixed data'!$C$7</f>
        <v>1.4222222222222225E-2</v>
      </c>
      <c r="AL41" s="34">
        <f>$P$28/'Fixed data'!$C$7</f>
        <v>1.4222222222222225E-2</v>
      </c>
      <c r="AM41" s="34">
        <f>$P$28/'Fixed data'!$C$7</f>
        <v>1.4222222222222225E-2</v>
      </c>
      <c r="AN41" s="34">
        <f>$P$28/'Fixed data'!$C$7</f>
        <v>1.4222222222222225E-2</v>
      </c>
      <c r="AO41" s="34">
        <f>$P$28/'Fixed data'!$C$7</f>
        <v>1.4222222222222225E-2</v>
      </c>
      <c r="AP41" s="34">
        <f>$P$28/'Fixed data'!$C$7</f>
        <v>1.4222222222222225E-2</v>
      </c>
      <c r="AQ41" s="34">
        <f>$P$28/'Fixed data'!$C$7</f>
        <v>1.4222222222222225E-2</v>
      </c>
      <c r="AR41" s="34">
        <f>$P$28/'Fixed data'!$C$7</f>
        <v>1.4222222222222225E-2</v>
      </c>
      <c r="AS41" s="34">
        <f>$P$28/'Fixed data'!$C$7</f>
        <v>1.4222222222222225E-2</v>
      </c>
      <c r="AT41" s="34">
        <f>$P$28/'Fixed data'!$C$7</f>
        <v>1.4222222222222225E-2</v>
      </c>
      <c r="AU41" s="34">
        <f>$P$28/'Fixed data'!$C$7</f>
        <v>1.4222222222222225E-2</v>
      </c>
      <c r="AV41" s="34">
        <f>$P$28/'Fixed data'!$C$7</f>
        <v>1.4222222222222225E-2</v>
      </c>
      <c r="AW41" s="34">
        <f>$P$28/'Fixed data'!$C$7</f>
        <v>1.4222222222222225E-2</v>
      </c>
      <c r="AX41" s="34">
        <f>$P$28/'Fixed data'!$C$7</f>
        <v>1.4222222222222225E-2</v>
      </c>
      <c r="AY41" s="34">
        <f>$P$28/'Fixed data'!$C$7</f>
        <v>1.4222222222222225E-2</v>
      </c>
      <c r="AZ41" s="34">
        <f>$P$28/'Fixed data'!$C$7</f>
        <v>1.4222222222222225E-2</v>
      </c>
      <c r="BA41" s="34">
        <f>$P$28/'Fixed data'!$C$7</f>
        <v>1.4222222222222225E-2</v>
      </c>
      <c r="BB41" s="34">
        <f>$P$28/'Fixed data'!$C$7</f>
        <v>1.4222222222222225E-2</v>
      </c>
      <c r="BC41" s="34">
        <f>$P$28/'Fixed data'!$C$7</f>
        <v>1.4222222222222225E-2</v>
      </c>
      <c r="BD41" s="34">
        <f>$P$28/'Fixed data'!$C$7</f>
        <v>1.4222222222222225E-2</v>
      </c>
    </row>
    <row r="42" spans="1:57" ht="16.5" hidden="1" customHeight="1" outlineLevel="1" x14ac:dyDescent="0.35">
      <c r="A42" s="116"/>
      <c r="B42" s="9" t="s">
        <v>114</v>
      </c>
      <c r="C42" s="11" t="s">
        <v>136</v>
      </c>
      <c r="D42" s="9" t="s">
        <v>40</v>
      </c>
      <c r="F42" s="34"/>
      <c r="G42" s="34"/>
      <c r="H42" s="34"/>
      <c r="I42" s="34"/>
      <c r="J42" s="34"/>
      <c r="K42" s="34"/>
      <c r="L42" s="34"/>
      <c r="M42" s="34"/>
      <c r="N42" s="34"/>
      <c r="O42" s="34"/>
      <c r="P42" s="34"/>
      <c r="Q42" s="34"/>
      <c r="R42" s="34">
        <f>$Q$28/'Fixed data'!$C$7</f>
        <v>0</v>
      </c>
      <c r="S42" s="34">
        <f>$Q$28/'Fixed data'!$C$7</f>
        <v>0</v>
      </c>
      <c r="T42" s="34">
        <f>$Q$28/'Fixed data'!$C$7</f>
        <v>0</v>
      </c>
      <c r="U42" s="34">
        <f>$Q$28/'Fixed data'!$C$7</f>
        <v>0</v>
      </c>
      <c r="V42" s="34">
        <f>$Q$28/'Fixed data'!$C$7</f>
        <v>0</v>
      </c>
      <c r="W42" s="34">
        <f>$Q$28/'Fixed data'!$C$7</f>
        <v>0</v>
      </c>
      <c r="X42" s="34">
        <f>$Q$28/'Fixed data'!$C$7</f>
        <v>0</v>
      </c>
      <c r="Y42" s="34">
        <f>$Q$28/'Fixed data'!$C$7</f>
        <v>0</v>
      </c>
      <c r="Z42" s="34">
        <f>$Q$28/'Fixed data'!$C$7</f>
        <v>0</v>
      </c>
      <c r="AA42" s="34">
        <f>$Q$28/'Fixed data'!$C$7</f>
        <v>0</v>
      </c>
      <c r="AB42" s="34">
        <f>$Q$28/'Fixed data'!$C$7</f>
        <v>0</v>
      </c>
      <c r="AC42" s="34">
        <f>$Q$28/'Fixed data'!$C$7</f>
        <v>0</v>
      </c>
      <c r="AD42" s="34">
        <f>$Q$28/'Fixed data'!$C$7</f>
        <v>0</v>
      </c>
      <c r="AE42" s="34">
        <f>$Q$28/'Fixed data'!$C$7</f>
        <v>0</v>
      </c>
      <c r="AF42" s="34">
        <f>$Q$28/'Fixed data'!$C$7</f>
        <v>0</v>
      </c>
      <c r="AG42" s="34">
        <f>$Q$28/'Fixed data'!$C$7</f>
        <v>0</v>
      </c>
      <c r="AH42" s="34">
        <f>$Q$28/'Fixed data'!$C$7</f>
        <v>0</v>
      </c>
      <c r="AI42" s="34">
        <f>$Q$28/'Fixed data'!$C$7</f>
        <v>0</v>
      </c>
      <c r="AJ42" s="34">
        <f>$Q$28/'Fixed data'!$C$7</f>
        <v>0</v>
      </c>
      <c r="AK42" s="34">
        <f>$Q$28/'Fixed data'!$C$7</f>
        <v>0</v>
      </c>
      <c r="AL42" s="34">
        <f>$Q$28/'Fixed data'!$C$7</f>
        <v>0</v>
      </c>
      <c r="AM42" s="34">
        <f>$Q$28/'Fixed data'!$C$7</f>
        <v>0</v>
      </c>
      <c r="AN42" s="34">
        <f>$Q$28/'Fixed data'!$C$7</f>
        <v>0</v>
      </c>
      <c r="AO42" s="34">
        <f>$Q$28/'Fixed data'!$C$7</f>
        <v>0</v>
      </c>
      <c r="AP42" s="34">
        <f>$Q$28/'Fixed data'!$C$7</f>
        <v>0</v>
      </c>
      <c r="AQ42" s="34">
        <f>$Q$28/'Fixed data'!$C$7</f>
        <v>0</v>
      </c>
      <c r="AR42" s="34">
        <f>$Q$28/'Fixed data'!$C$7</f>
        <v>0</v>
      </c>
      <c r="AS42" s="34">
        <f>$Q$28/'Fixed data'!$C$7</f>
        <v>0</v>
      </c>
      <c r="AT42" s="34">
        <f>$Q$28/'Fixed data'!$C$7</f>
        <v>0</v>
      </c>
      <c r="AU42" s="34">
        <f>$Q$28/'Fixed data'!$C$7</f>
        <v>0</v>
      </c>
      <c r="AV42" s="34">
        <f>$Q$28/'Fixed data'!$C$7</f>
        <v>0</v>
      </c>
      <c r="AW42" s="34">
        <f>$Q$28/'Fixed data'!$C$7</f>
        <v>0</v>
      </c>
      <c r="AX42" s="34">
        <f>$Q$28/'Fixed data'!$C$7</f>
        <v>0</v>
      </c>
      <c r="AY42" s="34">
        <f>$Q$28/'Fixed data'!$C$7</f>
        <v>0</v>
      </c>
      <c r="AZ42" s="34">
        <f>$Q$28/'Fixed data'!$C$7</f>
        <v>0</v>
      </c>
      <c r="BA42" s="34">
        <f>$Q$28/'Fixed data'!$C$7</f>
        <v>0</v>
      </c>
      <c r="BB42" s="34">
        <f>$Q$28/'Fixed data'!$C$7</f>
        <v>0</v>
      </c>
      <c r="BC42" s="34">
        <f>$Q$28/'Fixed data'!$C$7</f>
        <v>0</v>
      </c>
      <c r="BD42" s="34">
        <f>$Q$28/'Fixed data'!$C$7</f>
        <v>0</v>
      </c>
    </row>
    <row r="43" spans="1:57" ht="16.5" hidden="1" customHeight="1" outlineLevel="1" x14ac:dyDescent="0.35">
      <c r="A43" s="116"/>
      <c r="B43" s="9" t="s">
        <v>115</v>
      </c>
      <c r="C43" s="11" t="s">
        <v>137</v>
      </c>
      <c r="D43" s="9" t="s">
        <v>40</v>
      </c>
      <c r="F43" s="34"/>
      <c r="G43" s="34"/>
      <c r="H43" s="34"/>
      <c r="I43" s="34"/>
      <c r="J43" s="34"/>
      <c r="K43" s="34"/>
      <c r="L43" s="34"/>
      <c r="M43" s="34"/>
      <c r="N43" s="34"/>
      <c r="O43" s="34"/>
      <c r="P43" s="34"/>
      <c r="Q43" s="34"/>
      <c r="R43" s="34"/>
      <c r="S43" s="34">
        <f>$R$28/'Fixed data'!$C$7</f>
        <v>0</v>
      </c>
      <c r="T43" s="34">
        <f>$R$28/'Fixed data'!$C$7</f>
        <v>0</v>
      </c>
      <c r="U43" s="34">
        <f>$R$28/'Fixed data'!$C$7</f>
        <v>0</v>
      </c>
      <c r="V43" s="34">
        <f>$R$28/'Fixed data'!$C$7</f>
        <v>0</v>
      </c>
      <c r="W43" s="34">
        <f>$R$28/'Fixed data'!$C$7</f>
        <v>0</v>
      </c>
      <c r="X43" s="34">
        <f>$R$28/'Fixed data'!$C$7</f>
        <v>0</v>
      </c>
      <c r="Y43" s="34">
        <f>$R$28/'Fixed data'!$C$7</f>
        <v>0</v>
      </c>
      <c r="Z43" s="34">
        <f>$R$28/'Fixed data'!$C$7</f>
        <v>0</v>
      </c>
      <c r="AA43" s="34">
        <f>$R$28/'Fixed data'!$C$7</f>
        <v>0</v>
      </c>
      <c r="AB43" s="34">
        <f>$R$28/'Fixed data'!$C$7</f>
        <v>0</v>
      </c>
      <c r="AC43" s="34">
        <f>$R$28/'Fixed data'!$C$7</f>
        <v>0</v>
      </c>
      <c r="AD43" s="34">
        <f>$R$28/'Fixed data'!$C$7</f>
        <v>0</v>
      </c>
      <c r="AE43" s="34">
        <f>$R$28/'Fixed data'!$C$7</f>
        <v>0</v>
      </c>
      <c r="AF43" s="34">
        <f>$R$28/'Fixed data'!$C$7</f>
        <v>0</v>
      </c>
      <c r="AG43" s="34">
        <f>$R$28/'Fixed data'!$C$7</f>
        <v>0</v>
      </c>
      <c r="AH43" s="34">
        <f>$R$28/'Fixed data'!$C$7</f>
        <v>0</v>
      </c>
      <c r="AI43" s="34">
        <f>$R$28/'Fixed data'!$C$7</f>
        <v>0</v>
      </c>
      <c r="AJ43" s="34">
        <f>$R$28/'Fixed data'!$C$7</f>
        <v>0</v>
      </c>
      <c r="AK43" s="34">
        <f>$R$28/'Fixed data'!$C$7</f>
        <v>0</v>
      </c>
      <c r="AL43" s="34">
        <f>$R$28/'Fixed data'!$C$7</f>
        <v>0</v>
      </c>
      <c r="AM43" s="34">
        <f>$R$28/'Fixed data'!$C$7</f>
        <v>0</v>
      </c>
      <c r="AN43" s="34">
        <f>$R$28/'Fixed data'!$C$7</f>
        <v>0</v>
      </c>
      <c r="AO43" s="34">
        <f>$R$28/'Fixed data'!$C$7</f>
        <v>0</v>
      </c>
      <c r="AP43" s="34">
        <f>$R$28/'Fixed data'!$C$7</f>
        <v>0</v>
      </c>
      <c r="AQ43" s="34">
        <f>$R$28/'Fixed data'!$C$7</f>
        <v>0</v>
      </c>
      <c r="AR43" s="34">
        <f>$R$28/'Fixed data'!$C$7</f>
        <v>0</v>
      </c>
      <c r="AS43" s="34">
        <f>$R$28/'Fixed data'!$C$7</f>
        <v>0</v>
      </c>
      <c r="AT43" s="34">
        <f>$R$28/'Fixed data'!$C$7</f>
        <v>0</v>
      </c>
      <c r="AU43" s="34">
        <f>$R$28/'Fixed data'!$C$7</f>
        <v>0</v>
      </c>
      <c r="AV43" s="34">
        <f>$R$28/'Fixed data'!$C$7</f>
        <v>0</v>
      </c>
      <c r="AW43" s="34">
        <f>$R$28/'Fixed data'!$C$7</f>
        <v>0</v>
      </c>
      <c r="AX43" s="34">
        <f>$R$28/'Fixed data'!$C$7</f>
        <v>0</v>
      </c>
      <c r="AY43" s="34">
        <f>$R$28/'Fixed data'!$C$7</f>
        <v>0</v>
      </c>
      <c r="AZ43" s="34">
        <f>$R$28/'Fixed data'!$C$7</f>
        <v>0</v>
      </c>
      <c r="BA43" s="34">
        <f>$R$28/'Fixed data'!$C$7</f>
        <v>0</v>
      </c>
      <c r="BB43" s="34">
        <f>$R$28/'Fixed data'!$C$7</f>
        <v>0</v>
      </c>
      <c r="BC43" s="34">
        <f>$R$28/'Fixed data'!$C$7</f>
        <v>0</v>
      </c>
      <c r="BD43" s="34">
        <f>$R$28/'Fixed data'!$C$7</f>
        <v>0</v>
      </c>
    </row>
    <row r="44" spans="1:57" ht="16.5" hidden="1" customHeight="1" outlineLevel="1" x14ac:dyDescent="0.35">
      <c r="A44" s="116"/>
      <c r="B44" s="9" t="s">
        <v>116</v>
      </c>
      <c r="C44" s="11" t="s">
        <v>138</v>
      </c>
      <c r="D44" s="9" t="s">
        <v>40</v>
      </c>
      <c r="F44" s="34"/>
      <c r="G44" s="34"/>
      <c r="H44" s="34"/>
      <c r="I44" s="34"/>
      <c r="J44" s="34"/>
      <c r="K44" s="34"/>
      <c r="L44" s="34"/>
      <c r="M44" s="34"/>
      <c r="N44" s="34"/>
      <c r="O44" s="34"/>
      <c r="P44" s="34"/>
      <c r="Q44" s="34"/>
      <c r="R44" s="34"/>
      <c r="S44" s="34"/>
      <c r="T44" s="34">
        <f>$S$28/'Fixed data'!$C$7</f>
        <v>-1.4222222222222225E-2</v>
      </c>
      <c r="U44" s="34">
        <f>$S$28/'Fixed data'!$C$7</f>
        <v>-1.4222222222222225E-2</v>
      </c>
      <c r="V44" s="34">
        <f>$S$28/'Fixed data'!$C$7</f>
        <v>-1.4222222222222225E-2</v>
      </c>
      <c r="W44" s="34">
        <f>$S$28/'Fixed data'!$C$7</f>
        <v>-1.4222222222222225E-2</v>
      </c>
      <c r="X44" s="34">
        <f>$S$28/'Fixed data'!$C$7</f>
        <v>-1.4222222222222225E-2</v>
      </c>
      <c r="Y44" s="34">
        <f>$S$28/'Fixed data'!$C$7</f>
        <v>-1.4222222222222225E-2</v>
      </c>
      <c r="Z44" s="34">
        <f>$S$28/'Fixed data'!$C$7</f>
        <v>-1.4222222222222225E-2</v>
      </c>
      <c r="AA44" s="34">
        <f>$S$28/'Fixed data'!$C$7</f>
        <v>-1.4222222222222225E-2</v>
      </c>
      <c r="AB44" s="34">
        <f>$S$28/'Fixed data'!$C$7</f>
        <v>-1.4222222222222225E-2</v>
      </c>
      <c r="AC44" s="34">
        <f>$S$28/'Fixed data'!$C$7</f>
        <v>-1.4222222222222225E-2</v>
      </c>
      <c r="AD44" s="34">
        <f>$S$28/'Fixed data'!$C$7</f>
        <v>-1.4222222222222225E-2</v>
      </c>
      <c r="AE44" s="34">
        <f>$S$28/'Fixed data'!$C$7</f>
        <v>-1.4222222222222225E-2</v>
      </c>
      <c r="AF44" s="34">
        <f>$S$28/'Fixed data'!$C$7</f>
        <v>-1.4222222222222225E-2</v>
      </c>
      <c r="AG44" s="34">
        <f>$S$28/'Fixed data'!$C$7</f>
        <v>-1.4222222222222225E-2</v>
      </c>
      <c r="AH44" s="34">
        <f>$S$28/'Fixed data'!$C$7</f>
        <v>-1.4222222222222225E-2</v>
      </c>
      <c r="AI44" s="34">
        <f>$S$28/'Fixed data'!$C$7</f>
        <v>-1.4222222222222225E-2</v>
      </c>
      <c r="AJ44" s="34">
        <f>$S$28/'Fixed data'!$C$7</f>
        <v>-1.4222222222222225E-2</v>
      </c>
      <c r="AK44" s="34">
        <f>$S$28/'Fixed data'!$C$7</f>
        <v>-1.4222222222222225E-2</v>
      </c>
      <c r="AL44" s="34">
        <f>$S$28/'Fixed data'!$C$7</f>
        <v>-1.4222222222222225E-2</v>
      </c>
      <c r="AM44" s="34">
        <f>$S$28/'Fixed data'!$C$7</f>
        <v>-1.4222222222222225E-2</v>
      </c>
      <c r="AN44" s="34">
        <f>$S$28/'Fixed data'!$C$7</f>
        <v>-1.4222222222222225E-2</v>
      </c>
      <c r="AO44" s="34">
        <f>$S$28/'Fixed data'!$C$7</f>
        <v>-1.4222222222222225E-2</v>
      </c>
      <c r="AP44" s="34">
        <f>$S$28/'Fixed data'!$C$7</f>
        <v>-1.4222222222222225E-2</v>
      </c>
      <c r="AQ44" s="34">
        <f>$S$28/'Fixed data'!$C$7</f>
        <v>-1.4222222222222225E-2</v>
      </c>
      <c r="AR44" s="34">
        <f>$S$28/'Fixed data'!$C$7</f>
        <v>-1.4222222222222225E-2</v>
      </c>
      <c r="AS44" s="34">
        <f>$S$28/'Fixed data'!$C$7</f>
        <v>-1.4222222222222225E-2</v>
      </c>
      <c r="AT44" s="34">
        <f>$S$28/'Fixed data'!$C$7</f>
        <v>-1.4222222222222225E-2</v>
      </c>
      <c r="AU44" s="34">
        <f>$S$28/'Fixed data'!$C$7</f>
        <v>-1.4222222222222225E-2</v>
      </c>
      <c r="AV44" s="34">
        <f>$S$28/'Fixed data'!$C$7</f>
        <v>-1.4222222222222225E-2</v>
      </c>
      <c r="AW44" s="34">
        <f>$S$28/'Fixed data'!$C$7</f>
        <v>-1.4222222222222225E-2</v>
      </c>
      <c r="AX44" s="34">
        <f>$S$28/'Fixed data'!$C$7</f>
        <v>-1.4222222222222225E-2</v>
      </c>
      <c r="AY44" s="34">
        <f>$S$28/'Fixed data'!$C$7</f>
        <v>-1.4222222222222225E-2</v>
      </c>
      <c r="AZ44" s="34">
        <f>$S$28/'Fixed data'!$C$7</f>
        <v>-1.4222222222222225E-2</v>
      </c>
      <c r="BA44" s="34">
        <f>$S$28/'Fixed data'!$C$7</f>
        <v>-1.4222222222222225E-2</v>
      </c>
      <c r="BB44" s="34">
        <f>$S$28/'Fixed data'!$C$7</f>
        <v>-1.4222222222222225E-2</v>
      </c>
      <c r="BC44" s="34">
        <f>$S$28/'Fixed data'!$C$7</f>
        <v>-1.4222222222222225E-2</v>
      </c>
      <c r="BD44" s="34">
        <f>$S$28/'Fixed data'!$C$7</f>
        <v>-1.4222222222222225E-2</v>
      </c>
    </row>
    <row r="45" spans="1:57" ht="16.5" hidden="1" customHeight="1" outlineLevel="1" x14ac:dyDescent="0.35">
      <c r="A45" s="116"/>
      <c r="B45" s="9" t="s">
        <v>117</v>
      </c>
      <c r="C45" s="11" t="s">
        <v>139</v>
      </c>
      <c r="D45" s="9" t="s">
        <v>40</v>
      </c>
      <c r="F45" s="34"/>
      <c r="G45" s="34"/>
      <c r="H45" s="34"/>
      <c r="I45" s="34"/>
      <c r="J45" s="34"/>
      <c r="K45" s="34"/>
      <c r="L45" s="34"/>
      <c r="M45" s="34"/>
      <c r="N45" s="34"/>
      <c r="O45" s="34"/>
      <c r="P45" s="34"/>
      <c r="Q45" s="34"/>
      <c r="R45" s="34"/>
      <c r="S45" s="34"/>
      <c r="T45" s="34"/>
      <c r="U45" s="34">
        <f>$T$28/'Fixed data'!$C$7</f>
        <v>-1.4222222222222225E-2</v>
      </c>
      <c r="V45" s="34">
        <f>$T$28/'Fixed data'!$C$7</f>
        <v>-1.4222222222222225E-2</v>
      </c>
      <c r="W45" s="34">
        <f>$T$28/'Fixed data'!$C$7</f>
        <v>-1.4222222222222225E-2</v>
      </c>
      <c r="X45" s="34">
        <f>$T$28/'Fixed data'!$C$7</f>
        <v>-1.4222222222222225E-2</v>
      </c>
      <c r="Y45" s="34">
        <f>$T$28/'Fixed data'!$C$7</f>
        <v>-1.4222222222222225E-2</v>
      </c>
      <c r="Z45" s="34">
        <f>$T$28/'Fixed data'!$C$7</f>
        <v>-1.4222222222222225E-2</v>
      </c>
      <c r="AA45" s="34">
        <f>$T$28/'Fixed data'!$C$7</f>
        <v>-1.4222222222222225E-2</v>
      </c>
      <c r="AB45" s="34">
        <f>$T$28/'Fixed data'!$C$7</f>
        <v>-1.4222222222222225E-2</v>
      </c>
      <c r="AC45" s="34">
        <f>$T$28/'Fixed data'!$C$7</f>
        <v>-1.4222222222222225E-2</v>
      </c>
      <c r="AD45" s="34">
        <f>$T$28/'Fixed data'!$C$7</f>
        <v>-1.4222222222222225E-2</v>
      </c>
      <c r="AE45" s="34">
        <f>$T$28/'Fixed data'!$C$7</f>
        <v>-1.4222222222222225E-2</v>
      </c>
      <c r="AF45" s="34">
        <f>$T$28/'Fixed data'!$C$7</f>
        <v>-1.4222222222222225E-2</v>
      </c>
      <c r="AG45" s="34">
        <f>$T$28/'Fixed data'!$C$7</f>
        <v>-1.4222222222222225E-2</v>
      </c>
      <c r="AH45" s="34">
        <f>$T$28/'Fixed data'!$C$7</f>
        <v>-1.4222222222222225E-2</v>
      </c>
      <c r="AI45" s="34">
        <f>$T$28/'Fixed data'!$C$7</f>
        <v>-1.4222222222222225E-2</v>
      </c>
      <c r="AJ45" s="34">
        <f>$T$28/'Fixed data'!$C$7</f>
        <v>-1.4222222222222225E-2</v>
      </c>
      <c r="AK45" s="34">
        <f>$T$28/'Fixed data'!$C$7</f>
        <v>-1.4222222222222225E-2</v>
      </c>
      <c r="AL45" s="34">
        <f>$T$28/'Fixed data'!$C$7</f>
        <v>-1.4222222222222225E-2</v>
      </c>
      <c r="AM45" s="34">
        <f>$T$28/'Fixed data'!$C$7</f>
        <v>-1.4222222222222225E-2</v>
      </c>
      <c r="AN45" s="34">
        <f>$T$28/'Fixed data'!$C$7</f>
        <v>-1.4222222222222225E-2</v>
      </c>
      <c r="AO45" s="34">
        <f>$T$28/'Fixed data'!$C$7</f>
        <v>-1.4222222222222225E-2</v>
      </c>
      <c r="AP45" s="34">
        <f>$T$28/'Fixed data'!$C$7</f>
        <v>-1.4222222222222225E-2</v>
      </c>
      <c r="AQ45" s="34">
        <f>$T$28/'Fixed data'!$C$7</f>
        <v>-1.4222222222222225E-2</v>
      </c>
      <c r="AR45" s="34">
        <f>$T$28/'Fixed data'!$C$7</f>
        <v>-1.4222222222222225E-2</v>
      </c>
      <c r="AS45" s="34">
        <f>$T$28/'Fixed data'!$C$7</f>
        <v>-1.4222222222222225E-2</v>
      </c>
      <c r="AT45" s="34">
        <f>$T$28/'Fixed data'!$C$7</f>
        <v>-1.4222222222222225E-2</v>
      </c>
      <c r="AU45" s="34">
        <f>$T$28/'Fixed data'!$C$7</f>
        <v>-1.4222222222222225E-2</v>
      </c>
      <c r="AV45" s="34">
        <f>$T$28/'Fixed data'!$C$7</f>
        <v>-1.4222222222222225E-2</v>
      </c>
      <c r="AW45" s="34">
        <f>$T$28/'Fixed data'!$C$7</f>
        <v>-1.4222222222222225E-2</v>
      </c>
      <c r="AX45" s="34">
        <f>$T$28/'Fixed data'!$C$7</f>
        <v>-1.4222222222222225E-2</v>
      </c>
      <c r="AY45" s="34">
        <f>$T$28/'Fixed data'!$C$7</f>
        <v>-1.4222222222222225E-2</v>
      </c>
      <c r="AZ45" s="34">
        <f>$T$28/'Fixed data'!$C$7</f>
        <v>-1.4222222222222225E-2</v>
      </c>
      <c r="BA45" s="34">
        <f>$T$28/'Fixed data'!$C$7</f>
        <v>-1.4222222222222225E-2</v>
      </c>
      <c r="BB45" s="34">
        <f>$T$28/'Fixed data'!$C$7</f>
        <v>-1.4222222222222225E-2</v>
      </c>
      <c r="BC45" s="34">
        <f>$T$28/'Fixed data'!$C$7</f>
        <v>-1.4222222222222225E-2</v>
      </c>
      <c r="BD45" s="34">
        <f>$T$28/'Fixed data'!$C$7</f>
        <v>-1.4222222222222225E-2</v>
      </c>
    </row>
    <row r="46" spans="1:57" ht="16.5" hidden="1" customHeight="1" outlineLevel="1" x14ac:dyDescent="0.35">
      <c r="A46" s="116"/>
      <c r="B46" s="9" t="s">
        <v>118</v>
      </c>
      <c r="C46" s="11" t="s">
        <v>140</v>
      </c>
      <c r="D46" s="9" t="s">
        <v>40</v>
      </c>
      <c r="F46" s="34"/>
      <c r="G46" s="34"/>
      <c r="H46" s="34"/>
      <c r="I46" s="34"/>
      <c r="J46" s="34"/>
      <c r="K46" s="34"/>
      <c r="L46" s="34"/>
      <c r="M46" s="34"/>
      <c r="N46" s="34"/>
      <c r="O46" s="34"/>
      <c r="P46" s="34"/>
      <c r="Q46" s="34"/>
      <c r="R46" s="34"/>
      <c r="S46" s="34"/>
      <c r="T46" s="34"/>
      <c r="U46" s="34"/>
      <c r="V46" s="34">
        <f>$U$28/'Fixed data'!$C$7</f>
        <v>0</v>
      </c>
      <c r="W46" s="34">
        <f>$U$28/'Fixed data'!$C$7</f>
        <v>0</v>
      </c>
      <c r="X46" s="34">
        <f>$U$28/'Fixed data'!$C$7</f>
        <v>0</v>
      </c>
      <c r="Y46" s="34">
        <f>$U$28/'Fixed data'!$C$7</f>
        <v>0</v>
      </c>
      <c r="Z46" s="34">
        <f>$U$28/'Fixed data'!$C$7</f>
        <v>0</v>
      </c>
      <c r="AA46" s="34">
        <f>$U$28/'Fixed data'!$C$7</f>
        <v>0</v>
      </c>
      <c r="AB46" s="34">
        <f>$U$28/'Fixed data'!$C$7</f>
        <v>0</v>
      </c>
      <c r="AC46" s="34">
        <f>$U$28/'Fixed data'!$C$7</f>
        <v>0</v>
      </c>
      <c r="AD46" s="34">
        <f>$U$28/'Fixed data'!$C$7</f>
        <v>0</v>
      </c>
      <c r="AE46" s="34">
        <f>$U$28/'Fixed data'!$C$7</f>
        <v>0</v>
      </c>
      <c r="AF46" s="34">
        <f>$U$28/'Fixed data'!$C$7</f>
        <v>0</v>
      </c>
      <c r="AG46" s="34">
        <f>$U$28/'Fixed data'!$C$7</f>
        <v>0</v>
      </c>
      <c r="AH46" s="34">
        <f>$U$28/'Fixed data'!$C$7</f>
        <v>0</v>
      </c>
      <c r="AI46" s="34">
        <f>$U$28/'Fixed data'!$C$7</f>
        <v>0</v>
      </c>
      <c r="AJ46" s="34">
        <f>$U$28/'Fixed data'!$C$7</f>
        <v>0</v>
      </c>
      <c r="AK46" s="34">
        <f>$U$28/'Fixed data'!$C$7</f>
        <v>0</v>
      </c>
      <c r="AL46" s="34">
        <f>$U$28/'Fixed data'!$C$7</f>
        <v>0</v>
      </c>
      <c r="AM46" s="34">
        <f>$U$28/'Fixed data'!$C$7</f>
        <v>0</v>
      </c>
      <c r="AN46" s="34">
        <f>$U$28/'Fixed data'!$C$7</f>
        <v>0</v>
      </c>
      <c r="AO46" s="34">
        <f>$U$28/'Fixed data'!$C$7</f>
        <v>0</v>
      </c>
      <c r="AP46" s="34">
        <f>$U$28/'Fixed data'!$C$7</f>
        <v>0</v>
      </c>
      <c r="AQ46" s="34">
        <f>$U$28/'Fixed data'!$C$7</f>
        <v>0</v>
      </c>
      <c r="AR46" s="34">
        <f>$U$28/'Fixed data'!$C$7</f>
        <v>0</v>
      </c>
      <c r="AS46" s="34">
        <f>$U$28/'Fixed data'!$C$7</f>
        <v>0</v>
      </c>
      <c r="AT46" s="34">
        <f>$U$28/'Fixed data'!$C$7</f>
        <v>0</v>
      </c>
      <c r="AU46" s="34">
        <f>$U$28/'Fixed data'!$C$7</f>
        <v>0</v>
      </c>
      <c r="AV46" s="34">
        <f>$U$28/'Fixed data'!$C$7</f>
        <v>0</v>
      </c>
      <c r="AW46" s="34">
        <f>$U$28/'Fixed data'!$C$7</f>
        <v>0</v>
      </c>
      <c r="AX46" s="34">
        <f>$U$28/'Fixed data'!$C$7</f>
        <v>0</v>
      </c>
      <c r="AY46" s="34">
        <f>$U$28/'Fixed data'!$C$7</f>
        <v>0</v>
      </c>
      <c r="AZ46" s="34">
        <f>$U$28/'Fixed data'!$C$7</f>
        <v>0</v>
      </c>
      <c r="BA46" s="34">
        <f>$U$28/'Fixed data'!$C$7</f>
        <v>0</v>
      </c>
      <c r="BB46" s="34">
        <f>$U$28/'Fixed data'!$C$7</f>
        <v>0</v>
      </c>
      <c r="BC46" s="34">
        <f>$U$28/'Fixed data'!$C$7</f>
        <v>0</v>
      </c>
      <c r="BD46" s="34">
        <f>$U$28/'Fixed data'!$C$7</f>
        <v>0</v>
      </c>
    </row>
    <row r="47" spans="1:57" ht="16.5" hidden="1" customHeight="1" outlineLevel="1" x14ac:dyDescent="0.35">
      <c r="A47" s="116"/>
      <c r="B47" s="9" t="s">
        <v>119</v>
      </c>
      <c r="C47" s="11" t="s">
        <v>141</v>
      </c>
      <c r="D47" s="9" t="s">
        <v>40</v>
      </c>
      <c r="F47" s="34"/>
      <c r="G47" s="34"/>
      <c r="H47" s="34"/>
      <c r="I47" s="34"/>
      <c r="J47" s="34"/>
      <c r="K47" s="34"/>
      <c r="L47" s="34"/>
      <c r="M47" s="34"/>
      <c r="N47" s="34"/>
      <c r="O47" s="34"/>
      <c r="P47" s="34"/>
      <c r="Q47" s="34"/>
      <c r="R47" s="34"/>
      <c r="S47" s="34"/>
      <c r="T47" s="34"/>
      <c r="U47" s="34"/>
      <c r="V47" s="34"/>
      <c r="W47" s="34">
        <f>$V$28/'Fixed data'!$C$7</f>
        <v>0</v>
      </c>
      <c r="X47" s="34">
        <f>$V$28/'Fixed data'!$C$7</f>
        <v>0</v>
      </c>
      <c r="Y47" s="34">
        <f>$V$28/'Fixed data'!$C$7</f>
        <v>0</v>
      </c>
      <c r="Z47" s="34">
        <f>$V$28/'Fixed data'!$C$7</f>
        <v>0</v>
      </c>
      <c r="AA47" s="34">
        <f>$V$28/'Fixed data'!$C$7</f>
        <v>0</v>
      </c>
      <c r="AB47" s="34">
        <f>$V$28/'Fixed data'!$C$7</f>
        <v>0</v>
      </c>
      <c r="AC47" s="34">
        <f>$V$28/'Fixed data'!$C$7</f>
        <v>0</v>
      </c>
      <c r="AD47" s="34">
        <f>$V$28/'Fixed data'!$C$7</f>
        <v>0</v>
      </c>
      <c r="AE47" s="34">
        <f>$V$28/'Fixed data'!$C$7</f>
        <v>0</v>
      </c>
      <c r="AF47" s="34">
        <f>$V$28/'Fixed data'!$C$7</f>
        <v>0</v>
      </c>
      <c r="AG47" s="34">
        <f>$V$28/'Fixed data'!$C$7</f>
        <v>0</v>
      </c>
      <c r="AH47" s="34">
        <f>$V$28/'Fixed data'!$C$7</f>
        <v>0</v>
      </c>
      <c r="AI47" s="34">
        <f>$V$28/'Fixed data'!$C$7</f>
        <v>0</v>
      </c>
      <c r="AJ47" s="34">
        <f>$V$28/'Fixed data'!$C$7</f>
        <v>0</v>
      </c>
      <c r="AK47" s="34">
        <f>$V$28/'Fixed data'!$C$7</f>
        <v>0</v>
      </c>
      <c r="AL47" s="34">
        <f>$V$28/'Fixed data'!$C$7</f>
        <v>0</v>
      </c>
      <c r="AM47" s="34">
        <f>$V$28/'Fixed data'!$C$7</f>
        <v>0</v>
      </c>
      <c r="AN47" s="34">
        <f>$V$28/'Fixed data'!$C$7</f>
        <v>0</v>
      </c>
      <c r="AO47" s="34">
        <f>$V$28/'Fixed data'!$C$7</f>
        <v>0</v>
      </c>
      <c r="AP47" s="34">
        <f>$V$28/'Fixed data'!$C$7</f>
        <v>0</v>
      </c>
      <c r="AQ47" s="34">
        <f>$V$28/'Fixed data'!$C$7</f>
        <v>0</v>
      </c>
      <c r="AR47" s="34">
        <f>$V$28/'Fixed data'!$C$7</f>
        <v>0</v>
      </c>
      <c r="AS47" s="34">
        <f>$V$28/'Fixed data'!$C$7</f>
        <v>0</v>
      </c>
      <c r="AT47" s="34">
        <f>$V$28/'Fixed data'!$C$7</f>
        <v>0</v>
      </c>
      <c r="AU47" s="34">
        <f>$V$28/'Fixed data'!$C$7</f>
        <v>0</v>
      </c>
      <c r="AV47" s="34">
        <f>$V$28/'Fixed data'!$C$7</f>
        <v>0</v>
      </c>
      <c r="AW47" s="34">
        <f>$V$28/'Fixed data'!$C$7</f>
        <v>0</v>
      </c>
      <c r="AX47" s="34">
        <f>$V$28/'Fixed data'!$C$7</f>
        <v>0</v>
      </c>
      <c r="AY47" s="34">
        <f>$V$28/'Fixed data'!$C$7</f>
        <v>0</v>
      </c>
      <c r="AZ47" s="34">
        <f>$V$28/'Fixed data'!$C$7</f>
        <v>0</v>
      </c>
      <c r="BA47" s="34">
        <f>$V$28/'Fixed data'!$C$7</f>
        <v>0</v>
      </c>
      <c r="BB47" s="34">
        <f>$V$28/'Fixed data'!$C$7</f>
        <v>0</v>
      </c>
      <c r="BC47" s="34">
        <f>$V$28/'Fixed data'!$C$7</f>
        <v>0</v>
      </c>
      <c r="BD47" s="34">
        <f>$V$28/'Fixed data'!$C$7</f>
        <v>0</v>
      </c>
    </row>
    <row r="48" spans="1:57" ht="16.5" hidden="1" customHeight="1" outlineLevel="1" x14ac:dyDescent="0.35">
      <c r="A48" s="116"/>
      <c r="B48" s="9" t="s">
        <v>120</v>
      </c>
      <c r="C48" s="11" t="s">
        <v>142</v>
      </c>
      <c r="D48" s="9" t="s">
        <v>40</v>
      </c>
      <c r="F48" s="34"/>
      <c r="G48" s="34"/>
      <c r="H48" s="34"/>
      <c r="I48" s="34"/>
      <c r="J48" s="34"/>
      <c r="K48" s="34"/>
      <c r="L48" s="34"/>
      <c r="M48" s="34"/>
      <c r="N48" s="34"/>
      <c r="O48" s="34"/>
      <c r="P48" s="34"/>
      <c r="Q48" s="34"/>
      <c r="R48" s="34"/>
      <c r="S48" s="34"/>
      <c r="T48" s="34"/>
      <c r="U48" s="34"/>
      <c r="V48" s="34"/>
      <c r="W48" s="34"/>
      <c r="X48" s="34">
        <f>$W$28/'Fixed data'!$C$7</f>
        <v>0</v>
      </c>
      <c r="Y48" s="34">
        <f>$W$28/'Fixed data'!$C$7</f>
        <v>0</v>
      </c>
      <c r="Z48" s="34">
        <f>$W$28/'Fixed data'!$C$7</f>
        <v>0</v>
      </c>
      <c r="AA48" s="34">
        <f>$W$28/'Fixed data'!$C$7</f>
        <v>0</v>
      </c>
      <c r="AB48" s="34">
        <f>$W$28/'Fixed data'!$C$7</f>
        <v>0</v>
      </c>
      <c r="AC48" s="34">
        <f>$W$28/'Fixed data'!$C$7</f>
        <v>0</v>
      </c>
      <c r="AD48" s="34">
        <f>$W$28/'Fixed data'!$C$7</f>
        <v>0</v>
      </c>
      <c r="AE48" s="34">
        <f>$W$28/'Fixed data'!$C$7</f>
        <v>0</v>
      </c>
      <c r="AF48" s="34">
        <f>$W$28/'Fixed data'!$C$7</f>
        <v>0</v>
      </c>
      <c r="AG48" s="34">
        <f>$W$28/'Fixed data'!$C$7</f>
        <v>0</v>
      </c>
      <c r="AH48" s="34">
        <f>$W$28/'Fixed data'!$C$7</f>
        <v>0</v>
      </c>
      <c r="AI48" s="34">
        <f>$W$28/'Fixed data'!$C$7</f>
        <v>0</v>
      </c>
      <c r="AJ48" s="34">
        <f>$W$28/'Fixed data'!$C$7</f>
        <v>0</v>
      </c>
      <c r="AK48" s="34">
        <f>$W$28/'Fixed data'!$C$7</f>
        <v>0</v>
      </c>
      <c r="AL48" s="34">
        <f>$W$28/'Fixed data'!$C$7</f>
        <v>0</v>
      </c>
      <c r="AM48" s="34">
        <f>$W$28/'Fixed data'!$C$7</f>
        <v>0</v>
      </c>
      <c r="AN48" s="34">
        <f>$W$28/'Fixed data'!$C$7</f>
        <v>0</v>
      </c>
      <c r="AO48" s="34">
        <f>$W$28/'Fixed data'!$C$7</f>
        <v>0</v>
      </c>
      <c r="AP48" s="34">
        <f>$W$28/'Fixed data'!$C$7</f>
        <v>0</v>
      </c>
      <c r="AQ48" s="34">
        <f>$W$28/'Fixed data'!$C$7</f>
        <v>0</v>
      </c>
      <c r="AR48" s="34">
        <f>$W$28/'Fixed data'!$C$7</f>
        <v>0</v>
      </c>
      <c r="AS48" s="34">
        <f>$W$28/'Fixed data'!$C$7</f>
        <v>0</v>
      </c>
      <c r="AT48" s="34">
        <f>$W$28/'Fixed data'!$C$7</f>
        <v>0</v>
      </c>
      <c r="AU48" s="34">
        <f>$W$28/'Fixed data'!$C$7</f>
        <v>0</v>
      </c>
      <c r="AV48" s="34">
        <f>$W$28/'Fixed data'!$C$7</f>
        <v>0</v>
      </c>
      <c r="AW48" s="34">
        <f>$W$28/'Fixed data'!$C$7</f>
        <v>0</v>
      </c>
      <c r="AX48" s="34">
        <f>$W$28/'Fixed data'!$C$7</f>
        <v>0</v>
      </c>
      <c r="AY48" s="34">
        <f>$W$28/'Fixed data'!$C$7</f>
        <v>0</v>
      </c>
      <c r="AZ48" s="34">
        <f>$W$28/'Fixed data'!$C$7</f>
        <v>0</v>
      </c>
      <c r="BA48" s="34">
        <f>$W$28/'Fixed data'!$C$7</f>
        <v>0</v>
      </c>
      <c r="BB48" s="34">
        <f>$W$28/'Fixed data'!$C$7</f>
        <v>0</v>
      </c>
      <c r="BC48" s="34">
        <f>$W$28/'Fixed data'!$C$7</f>
        <v>0</v>
      </c>
      <c r="BD48" s="34">
        <f>$W$28/'Fixed data'!$C$7</f>
        <v>0</v>
      </c>
    </row>
    <row r="49" spans="1:56" ht="16.5" hidden="1" customHeight="1" outlineLevel="1" x14ac:dyDescent="0.35">
      <c r="A49" s="116"/>
      <c r="B49" s="9" t="s">
        <v>121</v>
      </c>
      <c r="C49" s="11" t="s">
        <v>143</v>
      </c>
      <c r="D49" s="9" t="s">
        <v>40</v>
      </c>
      <c r="F49" s="34"/>
      <c r="G49" s="34"/>
      <c r="H49" s="34"/>
      <c r="I49" s="34"/>
      <c r="J49" s="34"/>
      <c r="K49" s="34"/>
      <c r="L49" s="34"/>
      <c r="M49" s="34"/>
      <c r="N49" s="34"/>
      <c r="O49" s="34"/>
      <c r="P49" s="34"/>
      <c r="Q49" s="34"/>
      <c r="R49" s="34"/>
      <c r="S49" s="34"/>
      <c r="T49" s="34"/>
      <c r="U49" s="34"/>
      <c r="V49" s="34"/>
      <c r="W49" s="34"/>
      <c r="X49" s="34"/>
      <c r="Y49" s="34">
        <f>$X$28/'Fixed data'!$C$7</f>
        <v>0</v>
      </c>
      <c r="Z49" s="34">
        <f>$X$28/'Fixed data'!$C$7</f>
        <v>0</v>
      </c>
      <c r="AA49" s="34">
        <f>$X$28/'Fixed data'!$C$7</f>
        <v>0</v>
      </c>
      <c r="AB49" s="34">
        <f>$X$28/'Fixed data'!$C$7</f>
        <v>0</v>
      </c>
      <c r="AC49" s="34">
        <f>$X$28/'Fixed data'!$C$7</f>
        <v>0</v>
      </c>
      <c r="AD49" s="34">
        <f>$X$28/'Fixed data'!$C$7</f>
        <v>0</v>
      </c>
      <c r="AE49" s="34">
        <f>$X$28/'Fixed data'!$C$7</f>
        <v>0</v>
      </c>
      <c r="AF49" s="34">
        <f>$X$28/'Fixed data'!$C$7</f>
        <v>0</v>
      </c>
      <c r="AG49" s="34">
        <f>$X$28/'Fixed data'!$C$7</f>
        <v>0</v>
      </c>
      <c r="AH49" s="34">
        <f>$X$28/'Fixed data'!$C$7</f>
        <v>0</v>
      </c>
      <c r="AI49" s="34">
        <f>$X$28/'Fixed data'!$C$7</f>
        <v>0</v>
      </c>
      <c r="AJ49" s="34">
        <f>$X$28/'Fixed data'!$C$7</f>
        <v>0</v>
      </c>
      <c r="AK49" s="34">
        <f>$X$28/'Fixed data'!$C$7</f>
        <v>0</v>
      </c>
      <c r="AL49" s="34">
        <f>$X$28/'Fixed data'!$C$7</f>
        <v>0</v>
      </c>
      <c r="AM49" s="34">
        <f>$X$28/'Fixed data'!$C$7</f>
        <v>0</v>
      </c>
      <c r="AN49" s="34">
        <f>$X$28/'Fixed data'!$C$7</f>
        <v>0</v>
      </c>
      <c r="AO49" s="34">
        <f>$X$28/'Fixed data'!$C$7</f>
        <v>0</v>
      </c>
      <c r="AP49" s="34">
        <f>$X$28/'Fixed data'!$C$7</f>
        <v>0</v>
      </c>
      <c r="AQ49" s="34">
        <f>$X$28/'Fixed data'!$C$7</f>
        <v>0</v>
      </c>
      <c r="AR49" s="34">
        <f>$X$28/'Fixed data'!$C$7</f>
        <v>0</v>
      </c>
      <c r="AS49" s="34">
        <f>$X$28/'Fixed data'!$C$7</f>
        <v>0</v>
      </c>
      <c r="AT49" s="34">
        <f>$X$28/'Fixed data'!$C$7</f>
        <v>0</v>
      </c>
      <c r="AU49" s="34">
        <f>$X$28/'Fixed data'!$C$7</f>
        <v>0</v>
      </c>
      <c r="AV49" s="34">
        <f>$X$28/'Fixed data'!$C$7</f>
        <v>0</v>
      </c>
      <c r="AW49" s="34">
        <f>$X$28/'Fixed data'!$C$7</f>
        <v>0</v>
      </c>
      <c r="AX49" s="34">
        <f>$X$28/'Fixed data'!$C$7</f>
        <v>0</v>
      </c>
      <c r="AY49" s="34">
        <f>$X$28/'Fixed data'!$C$7</f>
        <v>0</v>
      </c>
      <c r="AZ49" s="34">
        <f>$X$28/'Fixed data'!$C$7</f>
        <v>0</v>
      </c>
      <c r="BA49" s="34">
        <f>$X$28/'Fixed data'!$C$7</f>
        <v>0</v>
      </c>
      <c r="BB49" s="34">
        <f>$X$28/'Fixed data'!$C$7</f>
        <v>0</v>
      </c>
      <c r="BC49" s="34">
        <f>$X$28/'Fixed data'!$C$7</f>
        <v>0</v>
      </c>
      <c r="BD49" s="34">
        <f>$X$28/'Fixed data'!$C$7</f>
        <v>0</v>
      </c>
    </row>
    <row r="50" spans="1:56" ht="16.5" hidden="1" customHeight="1" outlineLevel="1" x14ac:dyDescent="0.35">
      <c r="A50" s="116"/>
      <c r="B50" s="9" t="s">
        <v>122</v>
      </c>
      <c r="C50" s="11" t="s">
        <v>144</v>
      </c>
      <c r="D50" s="9" t="s">
        <v>40</v>
      </c>
      <c r="F50" s="34"/>
      <c r="G50" s="34"/>
      <c r="H50" s="34"/>
      <c r="I50" s="34"/>
      <c r="J50" s="34"/>
      <c r="K50" s="34"/>
      <c r="L50" s="34"/>
      <c r="M50" s="34"/>
      <c r="N50" s="34"/>
      <c r="O50" s="34"/>
      <c r="P50" s="34"/>
      <c r="Q50" s="34"/>
      <c r="R50" s="34"/>
      <c r="S50" s="34"/>
      <c r="T50" s="34"/>
      <c r="U50" s="34"/>
      <c r="V50" s="34"/>
      <c r="W50" s="34"/>
      <c r="X50" s="34"/>
      <c r="Y50" s="34"/>
      <c r="Z50" s="34">
        <f>$Y$28/'Fixed data'!$C$7</f>
        <v>1.4222222222222225E-2</v>
      </c>
      <c r="AA50" s="34">
        <f>$Y$28/'Fixed data'!$C$7</f>
        <v>1.4222222222222225E-2</v>
      </c>
      <c r="AB50" s="34">
        <f>$Y$28/'Fixed data'!$C$7</f>
        <v>1.4222222222222225E-2</v>
      </c>
      <c r="AC50" s="34">
        <f>$Y$28/'Fixed data'!$C$7</f>
        <v>1.4222222222222225E-2</v>
      </c>
      <c r="AD50" s="34">
        <f>$Y$28/'Fixed data'!$C$7</f>
        <v>1.4222222222222225E-2</v>
      </c>
      <c r="AE50" s="34">
        <f>$Y$28/'Fixed data'!$C$7</f>
        <v>1.4222222222222225E-2</v>
      </c>
      <c r="AF50" s="34">
        <f>$Y$28/'Fixed data'!$C$7</f>
        <v>1.4222222222222225E-2</v>
      </c>
      <c r="AG50" s="34">
        <f>$Y$28/'Fixed data'!$C$7</f>
        <v>1.4222222222222225E-2</v>
      </c>
      <c r="AH50" s="34">
        <f>$Y$28/'Fixed data'!$C$7</f>
        <v>1.4222222222222225E-2</v>
      </c>
      <c r="AI50" s="34">
        <f>$Y$28/'Fixed data'!$C$7</f>
        <v>1.4222222222222225E-2</v>
      </c>
      <c r="AJ50" s="34">
        <f>$Y$28/'Fixed data'!$C$7</f>
        <v>1.4222222222222225E-2</v>
      </c>
      <c r="AK50" s="34">
        <f>$Y$28/'Fixed data'!$C$7</f>
        <v>1.4222222222222225E-2</v>
      </c>
      <c r="AL50" s="34">
        <f>$Y$28/'Fixed data'!$C$7</f>
        <v>1.4222222222222225E-2</v>
      </c>
      <c r="AM50" s="34">
        <f>$Y$28/'Fixed data'!$C$7</f>
        <v>1.4222222222222225E-2</v>
      </c>
      <c r="AN50" s="34">
        <f>$Y$28/'Fixed data'!$C$7</f>
        <v>1.4222222222222225E-2</v>
      </c>
      <c r="AO50" s="34">
        <f>$Y$28/'Fixed data'!$C$7</f>
        <v>1.4222222222222225E-2</v>
      </c>
      <c r="AP50" s="34">
        <f>$Y$28/'Fixed data'!$C$7</f>
        <v>1.4222222222222225E-2</v>
      </c>
      <c r="AQ50" s="34">
        <f>$Y$28/'Fixed data'!$C$7</f>
        <v>1.4222222222222225E-2</v>
      </c>
      <c r="AR50" s="34">
        <f>$Y$28/'Fixed data'!$C$7</f>
        <v>1.4222222222222225E-2</v>
      </c>
      <c r="AS50" s="34">
        <f>$Y$28/'Fixed data'!$C$7</f>
        <v>1.4222222222222225E-2</v>
      </c>
      <c r="AT50" s="34">
        <f>$Y$28/'Fixed data'!$C$7</f>
        <v>1.4222222222222225E-2</v>
      </c>
      <c r="AU50" s="34">
        <f>$Y$28/'Fixed data'!$C$7</f>
        <v>1.4222222222222225E-2</v>
      </c>
      <c r="AV50" s="34">
        <f>$Y$28/'Fixed data'!$C$7</f>
        <v>1.4222222222222225E-2</v>
      </c>
      <c r="AW50" s="34">
        <f>$Y$28/'Fixed data'!$C$7</f>
        <v>1.4222222222222225E-2</v>
      </c>
      <c r="AX50" s="34">
        <f>$Y$28/'Fixed data'!$C$7</f>
        <v>1.4222222222222225E-2</v>
      </c>
      <c r="AY50" s="34">
        <f>$Y$28/'Fixed data'!$C$7</f>
        <v>1.4222222222222225E-2</v>
      </c>
      <c r="AZ50" s="34">
        <f>$Y$28/'Fixed data'!$C$7</f>
        <v>1.4222222222222225E-2</v>
      </c>
      <c r="BA50" s="34">
        <f>$Y$28/'Fixed data'!$C$7</f>
        <v>1.4222222222222225E-2</v>
      </c>
      <c r="BB50" s="34">
        <f>$Y$28/'Fixed data'!$C$7</f>
        <v>1.4222222222222225E-2</v>
      </c>
      <c r="BC50" s="34">
        <f>$Y$28/'Fixed data'!$C$7</f>
        <v>1.4222222222222225E-2</v>
      </c>
      <c r="BD50" s="34">
        <f>$Y$28/'Fixed data'!$C$7</f>
        <v>1.4222222222222225E-2</v>
      </c>
    </row>
    <row r="51" spans="1:56" ht="16.5" hidden="1" customHeight="1" outlineLevel="1" x14ac:dyDescent="0.35">
      <c r="A51" s="116"/>
      <c r="B51" s="9" t="s">
        <v>123</v>
      </c>
      <c r="C51" s="11" t="s">
        <v>145</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1.4222222222222225E-2</v>
      </c>
      <c r="AB51" s="34">
        <f>$Z$28/'Fixed data'!$C$7</f>
        <v>1.4222222222222225E-2</v>
      </c>
      <c r="AC51" s="34">
        <f>$Z$28/'Fixed data'!$C$7</f>
        <v>1.4222222222222225E-2</v>
      </c>
      <c r="AD51" s="34">
        <f>$Z$28/'Fixed data'!$C$7</f>
        <v>1.4222222222222225E-2</v>
      </c>
      <c r="AE51" s="34">
        <f>$Z$28/'Fixed data'!$C$7</f>
        <v>1.4222222222222225E-2</v>
      </c>
      <c r="AF51" s="34">
        <f>$Z$28/'Fixed data'!$C$7</f>
        <v>1.4222222222222225E-2</v>
      </c>
      <c r="AG51" s="34">
        <f>$Z$28/'Fixed data'!$C$7</f>
        <v>1.4222222222222225E-2</v>
      </c>
      <c r="AH51" s="34">
        <f>$Z$28/'Fixed data'!$C$7</f>
        <v>1.4222222222222225E-2</v>
      </c>
      <c r="AI51" s="34">
        <f>$Z$28/'Fixed data'!$C$7</f>
        <v>1.4222222222222225E-2</v>
      </c>
      <c r="AJ51" s="34">
        <f>$Z$28/'Fixed data'!$C$7</f>
        <v>1.4222222222222225E-2</v>
      </c>
      <c r="AK51" s="34">
        <f>$Z$28/'Fixed data'!$C$7</f>
        <v>1.4222222222222225E-2</v>
      </c>
      <c r="AL51" s="34">
        <f>$Z$28/'Fixed data'!$C$7</f>
        <v>1.4222222222222225E-2</v>
      </c>
      <c r="AM51" s="34">
        <f>$Z$28/'Fixed data'!$C$7</f>
        <v>1.4222222222222225E-2</v>
      </c>
      <c r="AN51" s="34">
        <f>$Z$28/'Fixed data'!$C$7</f>
        <v>1.4222222222222225E-2</v>
      </c>
      <c r="AO51" s="34">
        <f>$Z$28/'Fixed data'!$C$7</f>
        <v>1.4222222222222225E-2</v>
      </c>
      <c r="AP51" s="34">
        <f>$Z$28/'Fixed data'!$C$7</f>
        <v>1.4222222222222225E-2</v>
      </c>
      <c r="AQ51" s="34">
        <f>$Z$28/'Fixed data'!$C$7</f>
        <v>1.4222222222222225E-2</v>
      </c>
      <c r="AR51" s="34">
        <f>$Z$28/'Fixed data'!$C$7</f>
        <v>1.4222222222222225E-2</v>
      </c>
      <c r="AS51" s="34">
        <f>$Z$28/'Fixed data'!$C$7</f>
        <v>1.4222222222222225E-2</v>
      </c>
      <c r="AT51" s="34">
        <f>$Z$28/'Fixed data'!$C$7</f>
        <v>1.4222222222222225E-2</v>
      </c>
      <c r="AU51" s="34">
        <f>$Z$28/'Fixed data'!$C$7</f>
        <v>1.4222222222222225E-2</v>
      </c>
      <c r="AV51" s="34">
        <f>$Z$28/'Fixed data'!$C$7</f>
        <v>1.4222222222222225E-2</v>
      </c>
      <c r="AW51" s="34">
        <f>$Z$28/'Fixed data'!$C$7</f>
        <v>1.4222222222222225E-2</v>
      </c>
      <c r="AX51" s="34">
        <f>$Z$28/'Fixed data'!$C$7</f>
        <v>1.4222222222222225E-2</v>
      </c>
      <c r="AY51" s="34">
        <f>$Z$28/'Fixed data'!$C$7</f>
        <v>1.4222222222222225E-2</v>
      </c>
      <c r="AZ51" s="34">
        <f>$Z$28/'Fixed data'!$C$7</f>
        <v>1.4222222222222225E-2</v>
      </c>
      <c r="BA51" s="34">
        <f>$Z$28/'Fixed data'!$C$7</f>
        <v>1.4222222222222225E-2</v>
      </c>
      <c r="BB51" s="34">
        <f>$Z$28/'Fixed data'!$C$7</f>
        <v>1.4222222222222225E-2</v>
      </c>
      <c r="BC51" s="34">
        <f>$Z$28/'Fixed data'!$C$7</f>
        <v>1.4222222222222225E-2</v>
      </c>
      <c r="BD51" s="34">
        <f>$Z$28/'Fixed data'!$C$7</f>
        <v>1.4222222222222225E-2</v>
      </c>
    </row>
    <row r="52" spans="1:56" ht="16.5" hidden="1" customHeight="1" outlineLevel="1" x14ac:dyDescent="0.35">
      <c r="A52" s="116"/>
      <c r="B52" s="9" t="s">
        <v>124</v>
      </c>
      <c r="C52" s="11" t="s">
        <v>146</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0</v>
      </c>
      <c r="AC52" s="34">
        <f>$AA$28/'Fixed data'!$C$7</f>
        <v>0</v>
      </c>
      <c r="AD52" s="34">
        <f>$AA$28/'Fixed data'!$C$7</f>
        <v>0</v>
      </c>
      <c r="AE52" s="34">
        <f>$AA$28/'Fixed data'!$C$7</f>
        <v>0</v>
      </c>
      <c r="AF52" s="34">
        <f>$AA$28/'Fixed data'!$C$7</f>
        <v>0</v>
      </c>
      <c r="AG52" s="34">
        <f>$AA$28/'Fixed data'!$C$7</f>
        <v>0</v>
      </c>
      <c r="AH52" s="34">
        <f>$AA$28/'Fixed data'!$C$7</f>
        <v>0</v>
      </c>
      <c r="AI52" s="34">
        <f>$AA$28/'Fixed data'!$C$7</f>
        <v>0</v>
      </c>
      <c r="AJ52" s="34">
        <f>$AA$28/'Fixed data'!$C$7</f>
        <v>0</v>
      </c>
      <c r="AK52" s="34">
        <f>$AA$28/'Fixed data'!$C$7</f>
        <v>0</v>
      </c>
      <c r="AL52" s="34">
        <f>$AA$28/'Fixed data'!$C$7</f>
        <v>0</v>
      </c>
      <c r="AM52" s="34">
        <f>$AA$28/'Fixed data'!$C$7</f>
        <v>0</v>
      </c>
      <c r="AN52" s="34">
        <f>$AA$28/'Fixed data'!$C$7</f>
        <v>0</v>
      </c>
      <c r="AO52" s="34">
        <f>$AA$28/'Fixed data'!$C$7</f>
        <v>0</v>
      </c>
      <c r="AP52" s="34">
        <f>$AA$28/'Fixed data'!$C$7</f>
        <v>0</v>
      </c>
      <c r="AQ52" s="34">
        <f>$AA$28/'Fixed data'!$C$7</f>
        <v>0</v>
      </c>
      <c r="AR52" s="34">
        <f>$AA$28/'Fixed data'!$C$7</f>
        <v>0</v>
      </c>
      <c r="AS52" s="34">
        <f>$AA$28/'Fixed data'!$C$7</f>
        <v>0</v>
      </c>
      <c r="AT52" s="34">
        <f>$AA$28/'Fixed data'!$C$7</f>
        <v>0</v>
      </c>
      <c r="AU52" s="34">
        <f>$AA$28/'Fixed data'!$C$7</f>
        <v>0</v>
      </c>
      <c r="AV52" s="34">
        <f>$AA$28/'Fixed data'!$C$7</f>
        <v>0</v>
      </c>
      <c r="AW52" s="34">
        <f>$AA$28/'Fixed data'!$C$7</f>
        <v>0</v>
      </c>
      <c r="AX52" s="34">
        <f>$AA$28/'Fixed data'!$C$7</f>
        <v>0</v>
      </c>
      <c r="AY52" s="34">
        <f>$AA$28/'Fixed data'!$C$7</f>
        <v>0</v>
      </c>
      <c r="AZ52" s="34">
        <f>$AA$28/'Fixed data'!$C$7</f>
        <v>0</v>
      </c>
      <c r="BA52" s="34">
        <f>$AA$28/'Fixed data'!$C$7</f>
        <v>0</v>
      </c>
      <c r="BB52" s="34">
        <f>$AA$28/'Fixed data'!$C$7</f>
        <v>0</v>
      </c>
      <c r="BC52" s="34">
        <f>$AA$28/'Fixed data'!$C$7</f>
        <v>0</v>
      </c>
      <c r="BD52" s="34">
        <f>$AA$28/'Fixed data'!$C$7</f>
        <v>0</v>
      </c>
    </row>
    <row r="53" spans="1:56" ht="16.5" hidden="1" customHeight="1" outlineLevel="1" x14ac:dyDescent="0.35">
      <c r="A53" s="116"/>
      <c r="B53" s="9" t="s">
        <v>125</v>
      </c>
      <c r="C53" s="11" t="s">
        <v>147</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v>
      </c>
      <c r="AD53" s="34">
        <f>$AB$28/'Fixed data'!$C$7</f>
        <v>0</v>
      </c>
      <c r="AE53" s="34">
        <f>$AB$28/'Fixed data'!$C$7</f>
        <v>0</v>
      </c>
      <c r="AF53" s="34">
        <f>$AB$28/'Fixed data'!$C$7</f>
        <v>0</v>
      </c>
      <c r="AG53" s="34">
        <f>$AB$28/'Fixed data'!$C$7</f>
        <v>0</v>
      </c>
      <c r="AH53" s="34">
        <f>$AB$28/'Fixed data'!$C$7</f>
        <v>0</v>
      </c>
      <c r="AI53" s="34">
        <f>$AB$28/'Fixed data'!$C$7</f>
        <v>0</v>
      </c>
      <c r="AJ53" s="34">
        <f>$AB$28/'Fixed data'!$C$7</f>
        <v>0</v>
      </c>
      <c r="AK53" s="34">
        <f>$AB$28/'Fixed data'!$C$7</f>
        <v>0</v>
      </c>
      <c r="AL53" s="34">
        <f>$AB$28/'Fixed data'!$C$7</f>
        <v>0</v>
      </c>
      <c r="AM53" s="34">
        <f>$AB$28/'Fixed data'!$C$7</f>
        <v>0</v>
      </c>
      <c r="AN53" s="34">
        <f>$AB$28/'Fixed data'!$C$7</f>
        <v>0</v>
      </c>
      <c r="AO53" s="34">
        <f>$AB$28/'Fixed data'!$C$7</f>
        <v>0</v>
      </c>
      <c r="AP53" s="34">
        <f>$AB$28/'Fixed data'!$C$7</f>
        <v>0</v>
      </c>
      <c r="AQ53" s="34">
        <f>$AB$28/'Fixed data'!$C$7</f>
        <v>0</v>
      </c>
      <c r="AR53" s="34">
        <f>$AB$28/'Fixed data'!$C$7</f>
        <v>0</v>
      </c>
      <c r="AS53" s="34">
        <f>$AB$28/'Fixed data'!$C$7</f>
        <v>0</v>
      </c>
      <c r="AT53" s="34">
        <f>$AB$28/'Fixed data'!$C$7</f>
        <v>0</v>
      </c>
      <c r="AU53" s="34">
        <f>$AB$28/'Fixed data'!$C$7</f>
        <v>0</v>
      </c>
      <c r="AV53" s="34">
        <f>$AB$28/'Fixed data'!$C$7</f>
        <v>0</v>
      </c>
      <c r="AW53" s="34">
        <f>$AB$28/'Fixed data'!$C$7</f>
        <v>0</v>
      </c>
      <c r="AX53" s="34">
        <f>$AB$28/'Fixed data'!$C$7</f>
        <v>0</v>
      </c>
      <c r="AY53" s="34">
        <f>$AB$28/'Fixed data'!$C$7</f>
        <v>0</v>
      </c>
      <c r="AZ53" s="34">
        <f>$AB$28/'Fixed data'!$C$7</f>
        <v>0</v>
      </c>
      <c r="BA53" s="34">
        <f>$AB$28/'Fixed data'!$C$7</f>
        <v>0</v>
      </c>
      <c r="BB53" s="34">
        <f>$AB$28/'Fixed data'!$C$7</f>
        <v>0</v>
      </c>
      <c r="BC53" s="34">
        <f>$AB$28/'Fixed data'!$C$7</f>
        <v>0</v>
      </c>
      <c r="BD53" s="34">
        <f>$AB$28/'Fixed data'!$C$7</f>
        <v>0</v>
      </c>
    </row>
    <row r="54" spans="1:56" ht="16.5" hidden="1" customHeight="1" outlineLevel="1" x14ac:dyDescent="0.35">
      <c r="A54" s="116"/>
      <c r="B54" s="9" t="s">
        <v>126</v>
      </c>
      <c r="C54" s="11" t="s">
        <v>148</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0</v>
      </c>
      <c r="AE54" s="34">
        <f>$AC$28/'Fixed data'!$C$7</f>
        <v>0</v>
      </c>
      <c r="AF54" s="34">
        <f>$AC$28/'Fixed data'!$C$7</f>
        <v>0</v>
      </c>
      <c r="AG54" s="34">
        <f>$AC$28/'Fixed data'!$C$7</f>
        <v>0</v>
      </c>
      <c r="AH54" s="34">
        <f>$AC$28/'Fixed data'!$C$7</f>
        <v>0</v>
      </c>
      <c r="AI54" s="34">
        <f>$AC$28/'Fixed data'!$C$7</f>
        <v>0</v>
      </c>
      <c r="AJ54" s="34">
        <f>$AC$28/'Fixed data'!$C$7</f>
        <v>0</v>
      </c>
      <c r="AK54" s="34">
        <f>$AC$28/'Fixed data'!$C$7</f>
        <v>0</v>
      </c>
      <c r="AL54" s="34">
        <f>$AC$28/'Fixed data'!$C$7</f>
        <v>0</v>
      </c>
      <c r="AM54" s="34">
        <f>$AC$28/'Fixed data'!$C$7</f>
        <v>0</v>
      </c>
      <c r="AN54" s="34">
        <f>$AC$28/'Fixed data'!$C$7</f>
        <v>0</v>
      </c>
      <c r="AO54" s="34">
        <f>$AC$28/'Fixed data'!$C$7</f>
        <v>0</v>
      </c>
      <c r="AP54" s="34">
        <f>$AC$28/'Fixed data'!$C$7</f>
        <v>0</v>
      </c>
      <c r="AQ54" s="34">
        <f>$AC$28/'Fixed data'!$C$7</f>
        <v>0</v>
      </c>
      <c r="AR54" s="34">
        <f>$AC$28/'Fixed data'!$C$7</f>
        <v>0</v>
      </c>
      <c r="AS54" s="34">
        <f>$AC$28/'Fixed data'!$C$7</f>
        <v>0</v>
      </c>
      <c r="AT54" s="34">
        <f>$AC$28/'Fixed data'!$C$7</f>
        <v>0</v>
      </c>
      <c r="AU54" s="34">
        <f>$AC$28/'Fixed data'!$C$7</f>
        <v>0</v>
      </c>
      <c r="AV54" s="34">
        <f>$AC$28/'Fixed data'!$C$7</f>
        <v>0</v>
      </c>
      <c r="AW54" s="34">
        <f>$AC$28/'Fixed data'!$C$7</f>
        <v>0</v>
      </c>
      <c r="AX54" s="34">
        <f>$AC$28/'Fixed data'!$C$7</f>
        <v>0</v>
      </c>
      <c r="AY54" s="34">
        <f>$AC$28/'Fixed data'!$C$7</f>
        <v>0</v>
      </c>
      <c r="AZ54" s="34">
        <f>$AC$28/'Fixed data'!$C$7</f>
        <v>0</v>
      </c>
      <c r="BA54" s="34">
        <f>$AC$28/'Fixed data'!$C$7</f>
        <v>0</v>
      </c>
      <c r="BB54" s="34">
        <f>$AC$28/'Fixed data'!$C$7</f>
        <v>0</v>
      </c>
      <c r="BC54" s="34">
        <f>$AC$28/'Fixed data'!$C$7</f>
        <v>0</v>
      </c>
      <c r="BD54" s="34">
        <f>$AC$28/'Fixed data'!$C$7</f>
        <v>0</v>
      </c>
    </row>
    <row r="55" spans="1:56" ht="16.5" hidden="1" customHeight="1" outlineLevel="1" x14ac:dyDescent="0.35">
      <c r="A55" s="116"/>
      <c r="B55" s="9" t="s">
        <v>127</v>
      </c>
      <c r="C55" s="11" t="s">
        <v>149</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v>
      </c>
      <c r="AF55" s="34">
        <f>$AD$28/'Fixed data'!$C$7</f>
        <v>0</v>
      </c>
      <c r="AG55" s="34">
        <f>$AD$28/'Fixed data'!$C$7</f>
        <v>0</v>
      </c>
      <c r="AH55" s="34">
        <f>$AD$28/'Fixed data'!$C$7</f>
        <v>0</v>
      </c>
      <c r="AI55" s="34">
        <f>$AD$28/'Fixed data'!$C$7</f>
        <v>0</v>
      </c>
      <c r="AJ55" s="34">
        <f>$AD$28/'Fixed data'!$C$7</f>
        <v>0</v>
      </c>
      <c r="AK55" s="34">
        <f>$AD$28/'Fixed data'!$C$7</f>
        <v>0</v>
      </c>
      <c r="AL55" s="34">
        <f>$AD$28/'Fixed data'!$C$7</f>
        <v>0</v>
      </c>
      <c r="AM55" s="34">
        <f>$AD$28/'Fixed data'!$C$7</f>
        <v>0</v>
      </c>
      <c r="AN55" s="34">
        <f>$AD$28/'Fixed data'!$C$7</f>
        <v>0</v>
      </c>
      <c r="AO55" s="34">
        <f>$AD$28/'Fixed data'!$C$7</f>
        <v>0</v>
      </c>
      <c r="AP55" s="34">
        <f>$AD$28/'Fixed data'!$C$7</f>
        <v>0</v>
      </c>
      <c r="AQ55" s="34">
        <f>$AD$28/'Fixed data'!$C$7</f>
        <v>0</v>
      </c>
      <c r="AR55" s="34">
        <f>$AD$28/'Fixed data'!$C$7</f>
        <v>0</v>
      </c>
      <c r="AS55" s="34">
        <f>$AD$28/'Fixed data'!$C$7</f>
        <v>0</v>
      </c>
      <c r="AT55" s="34">
        <f>$AD$28/'Fixed data'!$C$7</f>
        <v>0</v>
      </c>
      <c r="AU55" s="34">
        <f>$AD$28/'Fixed data'!$C$7</f>
        <v>0</v>
      </c>
      <c r="AV55" s="34">
        <f>$AD$28/'Fixed data'!$C$7</f>
        <v>0</v>
      </c>
      <c r="AW55" s="34">
        <f>$AD$28/'Fixed data'!$C$7</f>
        <v>0</v>
      </c>
      <c r="AX55" s="34">
        <f>$AD$28/'Fixed data'!$C$7</f>
        <v>0</v>
      </c>
      <c r="AY55" s="34">
        <f>$AD$28/'Fixed data'!$C$7</f>
        <v>0</v>
      </c>
      <c r="AZ55" s="34">
        <f>$AD$28/'Fixed data'!$C$7</f>
        <v>0</v>
      </c>
      <c r="BA55" s="34">
        <f>$AD$28/'Fixed data'!$C$7</f>
        <v>0</v>
      </c>
      <c r="BB55" s="34">
        <f>$AD$28/'Fixed data'!$C$7</f>
        <v>0</v>
      </c>
      <c r="BC55" s="34">
        <f>$AD$28/'Fixed data'!$C$7</f>
        <v>0</v>
      </c>
      <c r="BD55" s="34">
        <f>$AD$28/'Fixed data'!$C$7</f>
        <v>0</v>
      </c>
    </row>
    <row r="56" spans="1:56" ht="16.5" hidden="1" customHeight="1" outlineLevel="1" x14ac:dyDescent="0.35">
      <c r="A56" s="116"/>
      <c r="B56" s="9" t="s">
        <v>128</v>
      </c>
      <c r="C56" s="11" t="s">
        <v>150</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-1.4222222222222225E-2</v>
      </c>
      <c r="AG56" s="34">
        <f>$AE$28/'Fixed data'!$C$7</f>
        <v>-1.4222222222222225E-2</v>
      </c>
      <c r="AH56" s="34">
        <f>$AE$28/'Fixed data'!$C$7</f>
        <v>-1.4222222222222225E-2</v>
      </c>
      <c r="AI56" s="34">
        <f>$AE$28/'Fixed data'!$C$7</f>
        <v>-1.4222222222222225E-2</v>
      </c>
      <c r="AJ56" s="34">
        <f>$AE$28/'Fixed data'!$C$7</f>
        <v>-1.4222222222222225E-2</v>
      </c>
      <c r="AK56" s="34">
        <f>$AE$28/'Fixed data'!$C$7</f>
        <v>-1.4222222222222225E-2</v>
      </c>
      <c r="AL56" s="34">
        <f>$AE$28/'Fixed data'!$C$7</f>
        <v>-1.4222222222222225E-2</v>
      </c>
      <c r="AM56" s="34">
        <f>$AE$28/'Fixed data'!$C$7</f>
        <v>-1.4222222222222225E-2</v>
      </c>
      <c r="AN56" s="34">
        <f>$AE$28/'Fixed data'!$C$7</f>
        <v>-1.4222222222222225E-2</v>
      </c>
      <c r="AO56" s="34">
        <f>$AE$28/'Fixed data'!$C$7</f>
        <v>-1.4222222222222225E-2</v>
      </c>
      <c r="AP56" s="34">
        <f>$AE$28/'Fixed data'!$C$7</f>
        <v>-1.4222222222222225E-2</v>
      </c>
      <c r="AQ56" s="34">
        <f>$AE$28/'Fixed data'!$C$7</f>
        <v>-1.4222222222222225E-2</v>
      </c>
      <c r="AR56" s="34">
        <f>$AE$28/'Fixed data'!$C$7</f>
        <v>-1.4222222222222225E-2</v>
      </c>
      <c r="AS56" s="34">
        <f>$AE$28/'Fixed data'!$C$7</f>
        <v>-1.4222222222222225E-2</v>
      </c>
      <c r="AT56" s="34">
        <f>$AE$28/'Fixed data'!$C$7</f>
        <v>-1.4222222222222225E-2</v>
      </c>
      <c r="AU56" s="34">
        <f>$AE$28/'Fixed data'!$C$7</f>
        <v>-1.4222222222222225E-2</v>
      </c>
      <c r="AV56" s="34">
        <f>$AE$28/'Fixed data'!$C$7</f>
        <v>-1.4222222222222225E-2</v>
      </c>
      <c r="AW56" s="34">
        <f>$AE$28/'Fixed data'!$C$7</f>
        <v>-1.4222222222222225E-2</v>
      </c>
      <c r="AX56" s="34">
        <f>$AE$28/'Fixed data'!$C$7</f>
        <v>-1.4222222222222225E-2</v>
      </c>
      <c r="AY56" s="34">
        <f>$AE$28/'Fixed data'!$C$7</f>
        <v>-1.4222222222222225E-2</v>
      </c>
      <c r="AZ56" s="34">
        <f>$AE$28/'Fixed data'!$C$7</f>
        <v>-1.4222222222222225E-2</v>
      </c>
      <c r="BA56" s="34">
        <f>$AE$28/'Fixed data'!$C$7</f>
        <v>-1.4222222222222225E-2</v>
      </c>
      <c r="BB56" s="34">
        <f>$AE$28/'Fixed data'!$C$7</f>
        <v>-1.4222222222222225E-2</v>
      </c>
      <c r="BC56" s="34">
        <f>$AE$28/'Fixed data'!$C$7</f>
        <v>-1.4222222222222225E-2</v>
      </c>
      <c r="BD56" s="34">
        <f>$AE$28/'Fixed data'!$C$7</f>
        <v>-1.4222222222222225E-2</v>
      </c>
    </row>
    <row r="57" spans="1:56" ht="16.5" hidden="1" customHeight="1" outlineLevel="1" x14ac:dyDescent="0.35">
      <c r="A57" s="116"/>
      <c r="B57" s="9" t="s">
        <v>129</v>
      </c>
      <c r="C57" s="11" t="s">
        <v>151</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-1.4222222222222225E-2</v>
      </c>
      <c r="AH57" s="34">
        <f>$AF$28/'Fixed data'!$C$7</f>
        <v>-1.4222222222222225E-2</v>
      </c>
      <c r="AI57" s="34">
        <f>$AF$28/'Fixed data'!$C$7</f>
        <v>-1.4222222222222225E-2</v>
      </c>
      <c r="AJ57" s="34">
        <f>$AF$28/'Fixed data'!$C$7</f>
        <v>-1.4222222222222225E-2</v>
      </c>
      <c r="AK57" s="34">
        <f>$AF$28/'Fixed data'!$C$7</f>
        <v>-1.4222222222222225E-2</v>
      </c>
      <c r="AL57" s="34">
        <f>$AF$28/'Fixed data'!$C$7</f>
        <v>-1.4222222222222225E-2</v>
      </c>
      <c r="AM57" s="34">
        <f>$AF$28/'Fixed data'!$C$7</f>
        <v>-1.4222222222222225E-2</v>
      </c>
      <c r="AN57" s="34">
        <f>$AF$28/'Fixed data'!$C$7</f>
        <v>-1.4222222222222225E-2</v>
      </c>
      <c r="AO57" s="34">
        <f>$AF$28/'Fixed data'!$C$7</f>
        <v>-1.4222222222222225E-2</v>
      </c>
      <c r="AP57" s="34">
        <f>$AF$28/'Fixed data'!$C$7</f>
        <v>-1.4222222222222225E-2</v>
      </c>
      <c r="AQ57" s="34">
        <f>$AF$28/'Fixed data'!$C$7</f>
        <v>-1.4222222222222225E-2</v>
      </c>
      <c r="AR57" s="34">
        <f>$AF$28/'Fixed data'!$C$7</f>
        <v>-1.4222222222222225E-2</v>
      </c>
      <c r="AS57" s="34">
        <f>$AF$28/'Fixed data'!$C$7</f>
        <v>-1.4222222222222225E-2</v>
      </c>
      <c r="AT57" s="34">
        <f>$AF$28/'Fixed data'!$C$7</f>
        <v>-1.4222222222222225E-2</v>
      </c>
      <c r="AU57" s="34">
        <f>$AF$28/'Fixed data'!$C$7</f>
        <v>-1.4222222222222225E-2</v>
      </c>
      <c r="AV57" s="34">
        <f>$AF$28/'Fixed data'!$C$7</f>
        <v>-1.4222222222222225E-2</v>
      </c>
      <c r="AW57" s="34">
        <f>$AF$28/'Fixed data'!$C$7</f>
        <v>-1.4222222222222225E-2</v>
      </c>
      <c r="AX57" s="34">
        <f>$AF$28/'Fixed data'!$C$7</f>
        <v>-1.4222222222222225E-2</v>
      </c>
      <c r="AY57" s="34">
        <f>$AF$28/'Fixed data'!$C$7</f>
        <v>-1.4222222222222225E-2</v>
      </c>
      <c r="AZ57" s="34">
        <f>$AF$28/'Fixed data'!$C$7</f>
        <v>-1.4222222222222225E-2</v>
      </c>
      <c r="BA57" s="34">
        <f>$AF$28/'Fixed data'!$C$7</f>
        <v>-1.4222222222222225E-2</v>
      </c>
      <c r="BB57" s="34">
        <f>$AF$28/'Fixed data'!$C$7</f>
        <v>-1.4222222222222225E-2</v>
      </c>
      <c r="BC57" s="34">
        <f>$AF$28/'Fixed data'!$C$7</f>
        <v>-1.4222222222222225E-2</v>
      </c>
      <c r="BD57" s="34">
        <f>$AF$28/'Fixed data'!$C$7</f>
        <v>-1.4222222222222225E-2</v>
      </c>
    </row>
    <row r="58" spans="1:56" ht="16.5" hidden="1" customHeight="1" outlineLevel="1" x14ac:dyDescent="0.35">
      <c r="A58" s="116"/>
      <c r="B58" s="9" t="s">
        <v>130</v>
      </c>
      <c r="C58" s="11" t="s">
        <v>152</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v>
      </c>
      <c r="AI58" s="34">
        <f>$AG$28/'Fixed data'!$C$7</f>
        <v>0</v>
      </c>
      <c r="AJ58" s="34">
        <f>$AG$28/'Fixed data'!$C$7</f>
        <v>0</v>
      </c>
      <c r="AK58" s="34">
        <f>$AG$28/'Fixed data'!$C$7</f>
        <v>0</v>
      </c>
      <c r="AL58" s="34">
        <f>$AG$28/'Fixed data'!$C$7</f>
        <v>0</v>
      </c>
      <c r="AM58" s="34">
        <f>$AG$28/'Fixed data'!$C$7</f>
        <v>0</v>
      </c>
      <c r="AN58" s="34">
        <f>$AG$28/'Fixed data'!$C$7</f>
        <v>0</v>
      </c>
      <c r="AO58" s="34">
        <f>$AG$28/'Fixed data'!$C$7</f>
        <v>0</v>
      </c>
      <c r="AP58" s="34">
        <f>$AG$28/'Fixed data'!$C$7</f>
        <v>0</v>
      </c>
      <c r="AQ58" s="34">
        <f>$AG$28/'Fixed data'!$C$7</f>
        <v>0</v>
      </c>
      <c r="AR58" s="34">
        <f>$AG$28/'Fixed data'!$C$7</f>
        <v>0</v>
      </c>
      <c r="AS58" s="34">
        <f>$AG$28/'Fixed data'!$C$7</f>
        <v>0</v>
      </c>
      <c r="AT58" s="34">
        <f>$AG$28/'Fixed data'!$C$7</f>
        <v>0</v>
      </c>
      <c r="AU58" s="34">
        <f>$AG$28/'Fixed data'!$C$7</f>
        <v>0</v>
      </c>
      <c r="AV58" s="34">
        <f>$AG$28/'Fixed data'!$C$7</f>
        <v>0</v>
      </c>
      <c r="AW58" s="34">
        <f>$AG$28/'Fixed data'!$C$7</f>
        <v>0</v>
      </c>
      <c r="AX58" s="34">
        <f>$AG$28/'Fixed data'!$C$7</f>
        <v>0</v>
      </c>
      <c r="AY58" s="34">
        <f>$AG$28/'Fixed data'!$C$7</f>
        <v>0</v>
      </c>
      <c r="AZ58" s="34">
        <f>$AG$28/'Fixed data'!$C$7</f>
        <v>0</v>
      </c>
      <c r="BA58" s="34">
        <f>$AG$28/'Fixed data'!$C$7</f>
        <v>0</v>
      </c>
      <c r="BB58" s="34">
        <f>$AG$28/'Fixed data'!$C$7</f>
        <v>0</v>
      </c>
      <c r="BC58" s="34">
        <f>$AG$28/'Fixed data'!$C$7</f>
        <v>0</v>
      </c>
      <c r="BD58" s="34">
        <f>$AG$28/'Fixed data'!$C$7</f>
        <v>0</v>
      </c>
    </row>
    <row r="59" spans="1:56" ht="16.5" hidden="1" customHeight="1" outlineLevel="1" x14ac:dyDescent="0.35">
      <c r="A59" s="116"/>
      <c r="B59" s="9" t="s">
        <v>131</v>
      </c>
      <c r="C59" s="11" t="s">
        <v>153</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0</v>
      </c>
      <c r="AJ59" s="34">
        <f>$AH$28/'Fixed data'!$C$7</f>
        <v>0</v>
      </c>
      <c r="AK59" s="34">
        <f>$AH$28/'Fixed data'!$C$7</f>
        <v>0</v>
      </c>
      <c r="AL59" s="34">
        <f>$AH$28/'Fixed data'!$C$7</f>
        <v>0</v>
      </c>
      <c r="AM59" s="34">
        <f>$AH$28/'Fixed data'!$C$7</f>
        <v>0</v>
      </c>
      <c r="AN59" s="34">
        <f>$AH$28/'Fixed data'!$C$7</f>
        <v>0</v>
      </c>
      <c r="AO59" s="34">
        <f>$AH$28/'Fixed data'!$C$7</f>
        <v>0</v>
      </c>
      <c r="AP59" s="34">
        <f>$AH$28/'Fixed data'!$C$7</f>
        <v>0</v>
      </c>
      <c r="AQ59" s="34">
        <f>$AH$28/'Fixed data'!$C$7</f>
        <v>0</v>
      </c>
      <c r="AR59" s="34">
        <f>$AH$28/'Fixed data'!$C$7</f>
        <v>0</v>
      </c>
      <c r="AS59" s="34">
        <f>$AH$28/'Fixed data'!$C$7</f>
        <v>0</v>
      </c>
      <c r="AT59" s="34">
        <f>$AH$28/'Fixed data'!$C$7</f>
        <v>0</v>
      </c>
      <c r="AU59" s="34">
        <f>$AH$28/'Fixed data'!$C$7</f>
        <v>0</v>
      </c>
      <c r="AV59" s="34">
        <f>$AH$28/'Fixed data'!$C$7</f>
        <v>0</v>
      </c>
      <c r="AW59" s="34">
        <f>$AH$28/'Fixed data'!$C$7</f>
        <v>0</v>
      </c>
      <c r="AX59" s="34">
        <f>$AH$28/'Fixed data'!$C$7</f>
        <v>0</v>
      </c>
      <c r="AY59" s="34">
        <f>$AH$28/'Fixed data'!$C$7</f>
        <v>0</v>
      </c>
      <c r="AZ59" s="34">
        <f>$AH$28/'Fixed data'!$C$7</f>
        <v>0</v>
      </c>
      <c r="BA59" s="34">
        <f>$AH$28/'Fixed data'!$C$7</f>
        <v>0</v>
      </c>
      <c r="BB59" s="34">
        <f>$AH$28/'Fixed data'!$C$7</f>
        <v>0</v>
      </c>
      <c r="BC59" s="34">
        <f>$AH$28/'Fixed data'!$C$7</f>
        <v>0</v>
      </c>
      <c r="BD59" s="34">
        <f>$AH$28/'Fixed data'!$C$7</f>
        <v>0</v>
      </c>
    </row>
    <row r="60" spans="1:56" ht="16.5" collapsed="1" x14ac:dyDescent="0.35">
      <c r="A60" s="116"/>
      <c r="B60" s="9" t="s">
        <v>7</v>
      </c>
      <c r="C60" s="9" t="s">
        <v>61</v>
      </c>
      <c r="D60" s="9" t="s">
        <v>40</v>
      </c>
      <c r="E60" s="34">
        <f>SUM(E30:E59)</f>
        <v>0</v>
      </c>
      <c r="F60" s="34">
        <f t="shared" ref="F60:BD60" si="6">SUM(F30:F59)</f>
        <v>1.4222222222222225E-2</v>
      </c>
      <c r="G60" s="34">
        <f t="shared" si="6"/>
        <v>2.8444444444444449E-2</v>
      </c>
      <c r="H60" s="34">
        <f t="shared" si="6"/>
        <v>1.4222222222222225E-2</v>
      </c>
      <c r="I60" s="34">
        <f t="shared" si="6"/>
        <v>0</v>
      </c>
      <c r="J60" s="34">
        <f t="shared" si="6"/>
        <v>0</v>
      </c>
      <c r="K60" s="34">
        <f t="shared" si="6"/>
        <v>0</v>
      </c>
      <c r="L60" s="34">
        <f t="shared" si="6"/>
        <v>0</v>
      </c>
      <c r="M60" s="34">
        <f t="shared" si="6"/>
        <v>0</v>
      </c>
      <c r="N60" s="34">
        <f t="shared" si="6"/>
        <v>0</v>
      </c>
      <c r="O60" s="34">
        <f t="shared" si="6"/>
        <v>0</v>
      </c>
      <c r="P60" s="34">
        <f t="shared" si="6"/>
        <v>1.4222222222222225E-2</v>
      </c>
      <c r="Q60" s="34">
        <f t="shared" si="6"/>
        <v>2.8444444444444449E-2</v>
      </c>
      <c r="R60" s="34">
        <f t="shared" si="6"/>
        <v>2.8444444444444449E-2</v>
      </c>
      <c r="S60" s="34">
        <f t="shared" si="6"/>
        <v>2.8444444444444449E-2</v>
      </c>
      <c r="T60" s="34">
        <f t="shared" si="6"/>
        <v>1.4222222222222225E-2</v>
      </c>
      <c r="U60" s="34">
        <f t="shared" si="6"/>
        <v>0</v>
      </c>
      <c r="V60" s="34">
        <f t="shared" si="6"/>
        <v>0</v>
      </c>
      <c r="W60" s="34">
        <f t="shared" si="6"/>
        <v>0</v>
      </c>
      <c r="X60" s="34">
        <f t="shared" si="6"/>
        <v>0</v>
      </c>
      <c r="Y60" s="34">
        <f t="shared" si="6"/>
        <v>0</v>
      </c>
      <c r="Z60" s="34">
        <f t="shared" si="6"/>
        <v>1.4222222222222225E-2</v>
      </c>
      <c r="AA60" s="34">
        <f t="shared" si="6"/>
        <v>2.8444444444444449E-2</v>
      </c>
      <c r="AB60" s="34">
        <f t="shared" si="6"/>
        <v>2.8444444444444449E-2</v>
      </c>
      <c r="AC60" s="34">
        <f t="shared" si="6"/>
        <v>2.8444444444444449E-2</v>
      </c>
      <c r="AD60" s="34">
        <f t="shared" si="6"/>
        <v>2.8444444444444449E-2</v>
      </c>
      <c r="AE60" s="34">
        <f t="shared" si="6"/>
        <v>2.8444444444444449E-2</v>
      </c>
      <c r="AF60" s="34">
        <f t="shared" si="6"/>
        <v>1.4222222222222225E-2</v>
      </c>
      <c r="AG60" s="34">
        <f t="shared" si="6"/>
        <v>0</v>
      </c>
      <c r="AH60" s="34">
        <f t="shared" si="6"/>
        <v>0</v>
      </c>
      <c r="AI60" s="34">
        <f t="shared" si="6"/>
        <v>0</v>
      </c>
      <c r="AJ60" s="34">
        <f t="shared" si="6"/>
        <v>0</v>
      </c>
      <c r="AK60" s="34">
        <f t="shared" si="6"/>
        <v>0</v>
      </c>
      <c r="AL60" s="34">
        <f t="shared" si="6"/>
        <v>0</v>
      </c>
      <c r="AM60" s="34">
        <f t="shared" si="6"/>
        <v>0</v>
      </c>
      <c r="AN60" s="34">
        <f t="shared" si="6"/>
        <v>0</v>
      </c>
      <c r="AO60" s="34">
        <f t="shared" si="6"/>
        <v>0</v>
      </c>
      <c r="AP60" s="34">
        <f t="shared" si="6"/>
        <v>0</v>
      </c>
      <c r="AQ60" s="34">
        <f t="shared" si="6"/>
        <v>0</v>
      </c>
      <c r="AR60" s="34">
        <f t="shared" si="6"/>
        <v>0</v>
      </c>
      <c r="AS60" s="34">
        <f t="shared" si="6"/>
        <v>0</v>
      </c>
      <c r="AT60" s="34">
        <f t="shared" si="6"/>
        <v>0</v>
      </c>
      <c r="AU60" s="34">
        <f t="shared" si="6"/>
        <v>0</v>
      </c>
      <c r="AV60" s="34">
        <f t="shared" si="6"/>
        <v>0</v>
      </c>
      <c r="AW60" s="34">
        <f t="shared" si="6"/>
        <v>0</v>
      </c>
      <c r="AX60" s="34">
        <f t="shared" si="6"/>
        <v>0</v>
      </c>
      <c r="AY60" s="34">
        <f t="shared" si="6"/>
        <v>-1.4222222222222225E-2</v>
      </c>
      <c r="AZ60" s="34">
        <f t="shared" si="6"/>
        <v>-2.8444444444444449E-2</v>
      </c>
      <c r="BA60" s="34">
        <f t="shared" si="6"/>
        <v>-1.4222222222222225E-2</v>
      </c>
      <c r="BB60" s="34">
        <f t="shared" si="6"/>
        <v>0</v>
      </c>
      <c r="BC60" s="34">
        <f t="shared" si="6"/>
        <v>0</v>
      </c>
      <c r="BD60" s="34">
        <f t="shared" si="6"/>
        <v>0</v>
      </c>
    </row>
    <row r="61" spans="1:56" ht="17.25" hidden="1" customHeight="1" outlineLevel="1" x14ac:dyDescent="0.35">
      <c r="A61" s="116"/>
      <c r="B61" s="9" t="s">
        <v>35</v>
      </c>
      <c r="C61" s="9" t="s">
        <v>62</v>
      </c>
      <c r="D61" s="9" t="s">
        <v>40</v>
      </c>
      <c r="E61" s="34">
        <v>0</v>
      </c>
      <c r="F61" s="34">
        <f>E62</f>
        <v>0.64000000000000012</v>
      </c>
      <c r="G61" s="34">
        <f t="shared" ref="G61:BD61" si="7">F62</f>
        <v>1.2657777777777781</v>
      </c>
      <c r="H61" s="34">
        <f t="shared" si="7"/>
        <v>0.59733333333333349</v>
      </c>
      <c r="I61" s="34">
        <f t="shared" si="7"/>
        <v>-5.6888888888888878E-2</v>
      </c>
      <c r="J61" s="34">
        <f t="shared" si="7"/>
        <v>-5.6888888888888878E-2</v>
      </c>
      <c r="K61" s="34">
        <f t="shared" si="7"/>
        <v>-5.6888888888888878E-2</v>
      </c>
      <c r="L61" s="34">
        <f t="shared" si="7"/>
        <v>-5.6888888888888878E-2</v>
      </c>
      <c r="M61" s="34">
        <f t="shared" si="7"/>
        <v>-5.6888888888888878E-2</v>
      </c>
      <c r="N61" s="34">
        <f t="shared" si="7"/>
        <v>-5.6888888888888878E-2</v>
      </c>
      <c r="O61" s="34">
        <f t="shared" si="7"/>
        <v>-5.6888888888888878E-2</v>
      </c>
      <c r="P61" s="34">
        <f t="shared" si="7"/>
        <v>0.58311111111111125</v>
      </c>
      <c r="Q61" s="34">
        <f t="shared" si="7"/>
        <v>1.2088888888888891</v>
      </c>
      <c r="R61" s="34">
        <f t="shared" si="7"/>
        <v>1.1804444444444446</v>
      </c>
      <c r="S61" s="34">
        <f t="shared" si="7"/>
        <v>1.1520000000000001</v>
      </c>
      <c r="T61" s="34">
        <f t="shared" si="7"/>
        <v>0.48355555555555552</v>
      </c>
      <c r="U61" s="34">
        <f t="shared" si="7"/>
        <v>-0.17066666666666686</v>
      </c>
      <c r="V61" s="34">
        <f t="shared" si="7"/>
        <v>-0.17066666666666686</v>
      </c>
      <c r="W61" s="34">
        <f t="shared" si="7"/>
        <v>-0.17066666666666686</v>
      </c>
      <c r="X61" s="34">
        <f t="shared" si="7"/>
        <v>-0.17066666666666686</v>
      </c>
      <c r="Y61" s="34">
        <f t="shared" si="7"/>
        <v>-0.17066666666666686</v>
      </c>
      <c r="Z61" s="34">
        <f t="shared" si="7"/>
        <v>0.46933333333333327</v>
      </c>
      <c r="AA61" s="34">
        <f t="shared" si="7"/>
        <v>1.0951111111111111</v>
      </c>
      <c r="AB61" s="34">
        <f t="shared" si="7"/>
        <v>1.0666666666666667</v>
      </c>
      <c r="AC61" s="34">
        <f t="shared" si="7"/>
        <v>1.0382222222222222</v>
      </c>
      <c r="AD61" s="34">
        <f t="shared" si="7"/>
        <v>1.0097777777777777</v>
      </c>
      <c r="AE61" s="34">
        <f t="shared" si="7"/>
        <v>0.98133333333333317</v>
      </c>
      <c r="AF61" s="34">
        <f t="shared" si="7"/>
        <v>0.31288888888888855</v>
      </c>
      <c r="AG61" s="34">
        <f t="shared" si="7"/>
        <v>-0.34133333333333382</v>
      </c>
      <c r="AH61" s="34">
        <f t="shared" si="7"/>
        <v>-0.34133333333333382</v>
      </c>
      <c r="AI61" s="34">
        <f t="shared" si="7"/>
        <v>-0.34133333333333382</v>
      </c>
      <c r="AJ61" s="34">
        <f t="shared" si="7"/>
        <v>0.2986666666666663</v>
      </c>
      <c r="AK61" s="34">
        <f t="shared" si="7"/>
        <v>0.93866666666666643</v>
      </c>
      <c r="AL61" s="34">
        <f t="shared" si="7"/>
        <v>0.93866666666666643</v>
      </c>
      <c r="AM61" s="34">
        <f t="shared" si="7"/>
        <v>0.93866666666666643</v>
      </c>
      <c r="AN61" s="34">
        <f t="shared" si="7"/>
        <v>0.93866666666666643</v>
      </c>
      <c r="AO61" s="34">
        <f t="shared" si="7"/>
        <v>0.93866666666666643</v>
      </c>
      <c r="AP61" s="34">
        <f t="shared" si="7"/>
        <v>0.93866666666666643</v>
      </c>
      <c r="AQ61" s="34">
        <f t="shared" si="7"/>
        <v>0.93866666666666643</v>
      </c>
      <c r="AR61" s="34">
        <f t="shared" si="7"/>
        <v>0.2986666666666663</v>
      </c>
      <c r="AS61" s="34">
        <f t="shared" si="7"/>
        <v>-0.34133333333333382</v>
      </c>
      <c r="AT61" s="34">
        <f t="shared" si="7"/>
        <v>0.2986666666666663</v>
      </c>
      <c r="AU61" s="34">
        <f t="shared" si="7"/>
        <v>0.93866666666666643</v>
      </c>
      <c r="AV61" s="34">
        <f t="shared" si="7"/>
        <v>0.93866666666666643</v>
      </c>
      <c r="AW61" s="34">
        <f t="shared" si="7"/>
        <v>0.93866666666666643</v>
      </c>
      <c r="AX61" s="34">
        <f t="shared" si="7"/>
        <v>0.93866666666666643</v>
      </c>
      <c r="AY61" s="34">
        <f t="shared" si="7"/>
        <v>0.93866666666666643</v>
      </c>
      <c r="AZ61" s="34">
        <f t="shared" si="7"/>
        <v>0.95288888888888867</v>
      </c>
      <c r="BA61" s="34">
        <f t="shared" si="7"/>
        <v>0.98133333333333317</v>
      </c>
      <c r="BB61" s="34">
        <f t="shared" si="7"/>
        <v>0.99555555555555542</v>
      </c>
      <c r="BC61" s="34">
        <f t="shared" si="7"/>
        <v>0.99555555555555542</v>
      </c>
      <c r="BD61" s="34">
        <f t="shared" si="7"/>
        <v>0.99555555555555542</v>
      </c>
    </row>
    <row r="62" spans="1:56" ht="16.5" hidden="1" customHeight="1" outlineLevel="1" x14ac:dyDescent="0.3">
      <c r="A62" s="116"/>
      <c r="B62" s="9" t="s">
        <v>34</v>
      </c>
      <c r="C62" s="9" t="s">
        <v>69</v>
      </c>
      <c r="D62" s="9" t="s">
        <v>40</v>
      </c>
      <c r="E62" s="34">
        <f t="shared" ref="E62:BD62" si="8">E28-E60+E61</f>
        <v>0.64000000000000012</v>
      </c>
      <c r="F62" s="34">
        <f t="shared" si="8"/>
        <v>1.2657777777777781</v>
      </c>
      <c r="G62" s="34">
        <f t="shared" si="8"/>
        <v>0.59733333333333349</v>
      </c>
      <c r="H62" s="34">
        <f t="shared" si="8"/>
        <v>-5.6888888888888878E-2</v>
      </c>
      <c r="I62" s="34">
        <f t="shared" si="8"/>
        <v>-5.6888888888888878E-2</v>
      </c>
      <c r="J62" s="34">
        <f t="shared" si="8"/>
        <v>-5.6888888888888878E-2</v>
      </c>
      <c r="K62" s="34">
        <f t="shared" si="8"/>
        <v>-5.6888888888888878E-2</v>
      </c>
      <c r="L62" s="34">
        <f t="shared" si="8"/>
        <v>-5.6888888888888878E-2</v>
      </c>
      <c r="M62" s="34">
        <f t="shared" si="8"/>
        <v>-5.6888888888888878E-2</v>
      </c>
      <c r="N62" s="34">
        <f t="shared" si="8"/>
        <v>-5.6888888888888878E-2</v>
      </c>
      <c r="O62" s="34">
        <f t="shared" si="8"/>
        <v>0.58311111111111125</v>
      </c>
      <c r="P62" s="34">
        <f t="shared" si="8"/>
        <v>1.2088888888888891</v>
      </c>
      <c r="Q62" s="34">
        <f t="shared" si="8"/>
        <v>1.1804444444444446</v>
      </c>
      <c r="R62" s="34">
        <f t="shared" si="8"/>
        <v>1.1520000000000001</v>
      </c>
      <c r="S62" s="34">
        <f t="shared" si="8"/>
        <v>0.48355555555555552</v>
      </c>
      <c r="T62" s="34">
        <f t="shared" si="8"/>
        <v>-0.17066666666666686</v>
      </c>
      <c r="U62" s="34">
        <f t="shared" si="8"/>
        <v>-0.17066666666666686</v>
      </c>
      <c r="V62" s="34">
        <f t="shared" si="8"/>
        <v>-0.17066666666666686</v>
      </c>
      <c r="W62" s="34">
        <f t="shared" si="8"/>
        <v>-0.17066666666666686</v>
      </c>
      <c r="X62" s="34">
        <f t="shared" si="8"/>
        <v>-0.17066666666666686</v>
      </c>
      <c r="Y62" s="34">
        <f t="shared" si="8"/>
        <v>0.46933333333333327</v>
      </c>
      <c r="Z62" s="34">
        <f t="shared" si="8"/>
        <v>1.0951111111111111</v>
      </c>
      <c r="AA62" s="34">
        <f t="shared" si="8"/>
        <v>1.0666666666666667</v>
      </c>
      <c r="AB62" s="34">
        <f t="shared" si="8"/>
        <v>1.0382222222222222</v>
      </c>
      <c r="AC62" s="34">
        <f t="shared" si="8"/>
        <v>1.0097777777777777</v>
      </c>
      <c r="AD62" s="34">
        <f t="shared" si="8"/>
        <v>0.98133333333333317</v>
      </c>
      <c r="AE62" s="34">
        <f t="shared" si="8"/>
        <v>0.31288888888888855</v>
      </c>
      <c r="AF62" s="34">
        <f t="shared" si="8"/>
        <v>-0.34133333333333382</v>
      </c>
      <c r="AG62" s="34">
        <f t="shared" si="8"/>
        <v>-0.34133333333333382</v>
      </c>
      <c r="AH62" s="34">
        <f t="shared" si="8"/>
        <v>-0.34133333333333382</v>
      </c>
      <c r="AI62" s="34">
        <f t="shared" si="8"/>
        <v>0.2986666666666663</v>
      </c>
      <c r="AJ62" s="34">
        <f t="shared" si="8"/>
        <v>0.93866666666666643</v>
      </c>
      <c r="AK62" s="34">
        <f t="shared" si="8"/>
        <v>0.93866666666666643</v>
      </c>
      <c r="AL62" s="34">
        <f t="shared" si="8"/>
        <v>0.93866666666666643</v>
      </c>
      <c r="AM62" s="34">
        <f t="shared" si="8"/>
        <v>0.93866666666666643</v>
      </c>
      <c r="AN62" s="34">
        <f t="shared" si="8"/>
        <v>0.93866666666666643</v>
      </c>
      <c r="AO62" s="34">
        <f t="shared" si="8"/>
        <v>0.93866666666666643</v>
      </c>
      <c r="AP62" s="34">
        <f t="shared" si="8"/>
        <v>0.93866666666666643</v>
      </c>
      <c r="AQ62" s="34">
        <f t="shared" si="8"/>
        <v>0.2986666666666663</v>
      </c>
      <c r="AR62" s="34">
        <f t="shared" si="8"/>
        <v>-0.34133333333333382</v>
      </c>
      <c r="AS62" s="34">
        <f t="shared" si="8"/>
        <v>0.2986666666666663</v>
      </c>
      <c r="AT62" s="34">
        <f t="shared" si="8"/>
        <v>0.93866666666666643</v>
      </c>
      <c r="AU62" s="34">
        <f t="shared" si="8"/>
        <v>0.93866666666666643</v>
      </c>
      <c r="AV62" s="34">
        <f t="shared" si="8"/>
        <v>0.93866666666666643</v>
      </c>
      <c r="AW62" s="34">
        <f t="shared" si="8"/>
        <v>0.93866666666666643</v>
      </c>
      <c r="AX62" s="34">
        <f t="shared" si="8"/>
        <v>0.93866666666666643</v>
      </c>
      <c r="AY62" s="34">
        <f t="shared" si="8"/>
        <v>0.95288888888888867</v>
      </c>
      <c r="AZ62" s="34">
        <f t="shared" si="8"/>
        <v>0.98133333333333317</v>
      </c>
      <c r="BA62" s="34">
        <f t="shared" si="8"/>
        <v>0.99555555555555542</v>
      </c>
      <c r="BB62" s="34">
        <f t="shared" si="8"/>
        <v>0.99555555555555542</v>
      </c>
      <c r="BC62" s="34">
        <f t="shared" si="8"/>
        <v>0.99555555555555542</v>
      </c>
      <c r="BD62" s="34">
        <f t="shared" si="8"/>
        <v>0.99555555555555542</v>
      </c>
    </row>
    <row r="63" spans="1:56" ht="16.5" collapsed="1" x14ac:dyDescent="0.3">
      <c r="A63" s="116"/>
      <c r="B63" s="9" t="s">
        <v>8</v>
      </c>
      <c r="C63" s="11" t="s">
        <v>68</v>
      </c>
      <c r="D63" s="9" t="s">
        <v>40</v>
      </c>
      <c r="E63" s="34">
        <f>AVERAGE(E61:E62)*'Fixed data'!$C$3</f>
        <v>1.5456000000000004E-2</v>
      </c>
      <c r="F63" s="34">
        <f>AVERAGE(F61:F62)*'Fixed data'!$C$3</f>
        <v>4.6024533333333346E-2</v>
      </c>
      <c r="G63" s="34">
        <f>AVERAGE(G61:G62)*'Fixed data'!$C$3</f>
        <v>4.4994133333333346E-2</v>
      </c>
      <c r="H63" s="34">
        <f>AVERAGE(H61:H62)*'Fixed data'!$C$3</f>
        <v>1.3051733333333338E-2</v>
      </c>
      <c r="I63" s="34">
        <f>AVERAGE(I61:I62)*'Fixed data'!$C$3</f>
        <v>-2.7477333333333328E-3</v>
      </c>
      <c r="J63" s="34">
        <f>AVERAGE(J61:J62)*'Fixed data'!$C$3</f>
        <v>-2.7477333333333328E-3</v>
      </c>
      <c r="K63" s="34">
        <f>AVERAGE(K61:K62)*'Fixed data'!$C$3</f>
        <v>-2.7477333333333328E-3</v>
      </c>
      <c r="L63" s="34">
        <f>AVERAGE(L61:L62)*'Fixed data'!$C$3</f>
        <v>-2.7477333333333328E-3</v>
      </c>
      <c r="M63" s="34">
        <f>AVERAGE(M61:M62)*'Fixed data'!$C$3</f>
        <v>-2.7477333333333328E-3</v>
      </c>
      <c r="N63" s="34">
        <f>AVERAGE(N61:N62)*'Fixed data'!$C$3</f>
        <v>-2.7477333333333328E-3</v>
      </c>
      <c r="O63" s="34">
        <f>AVERAGE(O61:O62)*'Fixed data'!$C$3</f>
        <v>1.2708266666666671E-2</v>
      </c>
      <c r="P63" s="34">
        <f>AVERAGE(P61:P62)*'Fixed data'!$C$3</f>
        <v>4.3276800000000011E-2</v>
      </c>
      <c r="Q63" s="34">
        <f>AVERAGE(Q61:Q62)*'Fixed data'!$C$3</f>
        <v>5.7702400000000022E-2</v>
      </c>
      <c r="R63" s="34">
        <f>AVERAGE(R61:R62)*'Fixed data'!$C$3</f>
        <v>5.632853333333334E-2</v>
      </c>
      <c r="S63" s="34">
        <f>AVERAGE(S61:S62)*'Fixed data'!$C$3</f>
        <v>3.9498666666666668E-2</v>
      </c>
      <c r="T63" s="34">
        <f>AVERAGE(T61:T62)*'Fixed data'!$C$3</f>
        <v>7.5562666666666618E-3</v>
      </c>
      <c r="U63" s="34">
        <f>AVERAGE(U61:U62)*'Fixed data'!$C$3</f>
        <v>-8.2432000000000095E-3</v>
      </c>
      <c r="V63" s="34">
        <f>AVERAGE(V61:V62)*'Fixed data'!$C$3</f>
        <v>-8.2432000000000095E-3</v>
      </c>
      <c r="W63" s="34">
        <f>AVERAGE(W61:W62)*'Fixed data'!$C$3</f>
        <v>-8.2432000000000095E-3</v>
      </c>
      <c r="X63" s="34">
        <f>AVERAGE(X61:X62)*'Fixed data'!$C$3</f>
        <v>-8.2432000000000095E-3</v>
      </c>
      <c r="Y63" s="34">
        <f>AVERAGE(Y61:Y62)*'Fixed data'!$C$3</f>
        <v>7.212799999999994E-3</v>
      </c>
      <c r="Z63" s="34">
        <f>AVERAGE(Z61:Z62)*'Fixed data'!$C$3</f>
        <v>3.7781333333333333E-2</v>
      </c>
      <c r="AA63" s="34">
        <f>AVERAGE(AA61:AA62)*'Fixed data'!$C$3</f>
        <v>5.2206933333333344E-2</v>
      </c>
      <c r="AB63" s="34">
        <f>AVERAGE(AB61:AB62)*'Fixed data'!$C$3</f>
        <v>5.0833066666666663E-2</v>
      </c>
      <c r="AC63" s="34">
        <f>AVERAGE(AC61:AC62)*'Fixed data'!$C$3</f>
        <v>4.9459200000000002E-2</v>
      </c>
      <c r="AD63" s="34">
        <f>AVERAGE(AD61:AD62)*'Fixed data'!$C$3</f>
        <v>4.8085333333333327E-2</v>
      </c>
      <c r="AE63" s="34">
        <f>AVERAGE(AE61:AE62)*'Fixed data'!$C$3</f>
        <v>3.1255466666666655E-2</v>
      </c>
      <c r="AF63" s="34">
        <f>AVERAGE(AF61:AF62)*'Fixed data'!$C$3</f>
        <v>-6.8693333333335336E-4</v>
      </c>
      <c r="AG63" s="34">
        <f>AVERAGE(AG61:AG62)*'Fixed data'!$C$3</f>
        <v>-1.6486400000000026E-2</v>
      </c>
      <c r="AH63" s="34">
        <f>AVERAGE(AH61:AH62)*'Fixed data'!$C$3</f>
        <v>-1.6486400000000026E-2</v>
      </c>
      <c r="AI63" s="34">
        <f>AVERAGE(AI61:AI62)*'Fixed data'!$C$3</f>
        <v>-1.0304000000000207E-3</v>
      </c>
      <c r="AJ63" s="34">
        <f>AVERAGE(AJ61:AJ62)*'Fixed data'!$C$3</f>
        <v>2.9881599999999987E-2</v>
      </c>
      <c r="AK63" s="34">
        <f>AVERAGE(AK61:AK62)*'Fixed data'!$C$3</f>
        <v>4.5337599999999992E-2</v>
      </c>
      <c r="AL63" s="34">
        <f>AVERAGE(AL61:AL62)*'Fixed data'!$C$3</f>
        <v>4.5337599999999992E-2</v>
      </c>
      <c r="AM63" s="34">
        <f>AVERAGE(AM61:AM62)*'Fixed data'!$C$3</f>
        <v>4.5337599999999992E-2</v>
      </c>
      <c r="AN63" s="34">
        <f>AVERAGE(AN61:AN62)*'Fixed data'!$C$3</f>
        <v>4.5337599999999992E-2</v>
      </c>
      <c r="AO63" s="34">
        <f>AVERAGE(AO61:AO62)*'Fixed data'!$C$3</f>
        <v>4.5337599999999992E-2</v>
      </c>
      <c r="AP63" s="34">
        <f>AVERAGE(AP61:AP62)*'Fixed data'!$C$3</f>
        <v>4.5337599999999992E-2</v>
      </c>
      <c r="AQ63" s="34">
        <f>AVERAGE(AQ61:AQ62)*'Fixed data'!$C$3</f>
        <v>2.9881599999999987E-2</v>
      </c>
      <c r="AR63" s="34">
        <f>AVERAGE(AR61:AR62)*'Fixed data'!$C$3</f>
        <v>-1.0304000000000207E-3</v>
      </c>
      <c r="AS63" s="34">
        <f>AVERAGE(AS61:AS62)*'Fixed data'!$C$3</f>
        <v>-1.0304000000000207E-3</v>
      </c>
      <c r="AT63" s="34">
        <f>AVERAGE(AT61:AT62)*'Fixed data'!$C$3</f>
        <v>2.9881599999999987E-2</v>
      </c>
      <c r="AU63" s="34">
        <f>AVERAGE(AU61:AU62)*'Fixed data'!$C$3</f>
        <v>4.5337599999999992E-2</v>
      </c>
      <c r="AV63" s="34">
        <f>AVERAGE(AV61:AV62)*'Fixed data'!$C$3</f>
        <v>4.5337599999999992E-2</v>
      </c>
      <c r="AW63" s="34">
        <f>AVERAGE(AW61:AW62)*'Fixed data'!$C$3</f>
        <v>4.5337599999999992E-2</v>
      </c>
      <c r="AX63" s="34">
        <f>AVERAGE(AX61:AX62)*'Fixed data'!$C$3</f>
        <v>4.5337599999999992E-2</v>
      </c>
      <c r="AY63" s="34">
        <f>AVERAGE(AY61:AY62)*'Fixed data'!$C$3</f>
        <v>4.5681066666666659E-2</v>
      </c>
      <c r="AZ63" s="34">
        <f>AVERAGE(AZ61:AZ62)*'Fixed data'!$C$3</f>
        <v>4.6711466666666659E-2</v>
      </c>
      <c r="BA63" s="34">
        <f>AVERAGE(BA61:BA62)*'Fixed data'!$C$3</f>
        <v>4.774186666666666E-2</v>
      </c>
      <c r="BB63" s="34">
        <f>AVERAGE(BB61:BB62)*'Fixed data'!$C$3</f>
        <v>4.8085333333333327E-2</v>
      </c>
      <c r="BC63" s="34">
        <f>AVERAGE(BC61:BC62)*'Fixed data'!$C$3</f>
        <v>4.8085333333333327E-2</v>
      </c>
      <c r="BD63" s="34">
        <f>AVERAGE(BD61:BD62)*'Fixed data'!$C$3</f>
        <v>4.8085333333333327E-2</v>
      </c>
    </row>
    <row r="64" spans="1:56" ht="15.75" thickBot="1" x14ac:dyDescent="0.35">
      <c r="A64" s="115"/>
      <c r="B64" s="12" t="s">
        <v>95</v>
      </c>
      <c r="C64" s="12" t="s">
        <v>45</v>
      </c>
      <c r="D64" s="12" t="s">
        <v>40</v>
      </c>
      <c r="E64" s="53">
        <f t="shared" ref="E64:BD64" si="9">E29+E60+E63</f>
        <v>0.17545599999999992</v>
      </c>
      <c r="F64" s="53">
        <f t="shared" si="9"/>
        <v>0.22024675555555548</v>
      </c>
      <c r="G64" s="53">
        <f t="shared" si="9"/>
        <v>-8.6561422222222129E-2</v>
      </c>
      <c r="H64" s="53">
        <f t="shared" si="9"/>
        <v>-0.13272604444444436</v>
      </c>
      <c r="I64" s="53">
        <f t="shared" si="9"/>
        <v>-2.7477333333333328E-3</v>
      </c>
      <c r="J64" s="53">
        <f t="shared" si="9"/>
        <v>-2.7477333333333328E-3</v>
      </c>
      <c r="K64" s="53">
        <f t="shared" si="9"/>
        <v>-2.7477333333333328E-3</v>
      </c>
      <c r="L64" s="53">
        <f t="shared" si="9"/>
        <v>-2.7477333333333328E-3</v>
      </c>
      <c r="M64" s="53">
        <f t="shared" si="9"/>
        <v>-2.7477333333333328E-3</v>
      </c>
      <c r="N64" s="53">
        <f t="shared" si="9"/>
        <v>-2.7477333333333328E-3</v>
      </c>
      <c r="O64" s="53">
        <f t="shared" si="9"/>
        <v>0.17270826666666658</v>
      </c>
      <c r="P64" s="53">
        <f t="shared" si="9"/>
        <v>0.21749902222222214</v>
      </c>
      <c r="Q64" s="53">
        <f t="shared" si="9"/>
        <v>8.6146844444444468E-2</v>
      </c>
      <c r="R64" s="53">
        <f t="shared" si="9"/>
        <v>8.4772977777777786E-2</v>
      </c>
      <c r="S64" s="53">
        <f t="shared" si="9"/>
        <v>-9.2056888888888813E-2</v>
      </c>
      <c r="T64" s="53">
        <f t="shared" si="9"/>
        <v>-0.13822151111111103</v>
      </c>
      <c r="U64" s="53">
        <f t="shared" si="9"/>
        <v>-8.2432000000000095E-3</v>
      </c>
      <c r="V64" s="53">
        <f t="shared" si="9"/>
        <v>-8.2432000000000095E-3</v>
      </c>
      <c r="W64" s="53">
        <f t="shared" si="9"/>
        <v>-8.2432000000000095E-3</v>
      </c>
      <c r="X64" s="53">
        <f t="shared" si="9"/>
        <v>-8.2432000000000095E-3</v>
      </c>
      <c r="Y64" s="53">
        <f t="shared" si="9"/>
        <v>0.16721279999999991</v>
      </c>
      <c r="Z64" s="53">
        <f t="shared" si="9"/>
        <v>0.21200355555555547</v>
      </c>
      <c r="AA64" s="53">
        <f t="shared" si="9"/>
        <v>8.0651377777777797E-2</v>
      </c>
      <c r="AB64" s="53">
        <f t="shared" si="9"/>
        <v>7.9277511111111115E-2</v>
      </c>
      <c r="AC64" s="53">
        <f t="shared" si="9"/>
        <v>7.7903644444444448E-2</v>
      </c>
      <c r="AD64" s="53">
        <f t="shared" si="9"/>
        <v>7.652977777777778E-2</v>
      </c>
      <c r="AE64" s="53">
        <f t="shared" si="9"/>
        <v>-0.10030008888888883</v>
      </c>
      <c r="AF64" s="53">
        <f t="shared" si="9"/>
        <v>-0.14646471111111106</v>
      </c>
      <c r="AG64" s="53">
        <f t="shared" si="9"/>
        <v>-1.6486400000000026E-2</v>
      </c>
      <c r="AH64" s="53">
        <f t="shared" si="9"/>
        <v>-1.6486400000000026E-2</v>
      </c>
      <c r="AI64" s="53">
        <f t="shared" si="9"/>
        <v>0.15896959999999991</v>
      </c>
      <c r="AJ64" s="53">
        <f t="shared" si="9"/>
        <v>0.1898815999999999</v>
      </c>
      <c r="AK64" s="53">
        <f t="shared" si="9"/>
        <v>4.5337599999999992E-2</v>
      </c>
      <c r="AL64" s="53">
        <f t="shared" si="9"/>
        <v>4.5337599999999992E-2</v>
      </c>
      <c r="AM64" s="53">
        <f t="shared" si="9"/>
        <v>4.5337599999999992E-2</v>
      </c>
      <c r="AN64" s="53">
        <f t="shared" si="9"/>
        <v>4.5337599999999992E-2</v>
      </c>
      <c r="AO64" s="53">
        <f t="shared" si="9"/>
        <v>4.5337599999999992E-2</v>
      </c>
      <c r="AP64" s="53">
        <f t="shared" si="9"/>
        <v>4.5337599999999992E-2</v>
      </c>
      <c r="AQ64" s="53">
        <f t="shared" si="9"/>
        <v>-0.13011839999999994</v>
      </c>
      <c r="AR64" s="53">
        <f t="shared" si="9"/>
        <v>-0.16103039999999993</v>
      </c>
      <c r="AS64" s="53">
        <f t="shared" si="9"/>
        <v>0.15896959999999991</v>
      </c>
      <c r="AT64" s="53">
        <f t="shared" si="9"/>
        <v>0.1898815999999999</v>
      </c>
      <c r="AU64" s="53">
        <f t="shared" si="9"/>
        <v>4.5337599999999992E-2</v>
      </c>
      <c r="AV64" s="53">
        <f t="shared" si="9"/>
        <v>4.5337599999999992E-2</v>
      </c>
      <c r="AW64" s="53">
        <f t="shared" si="9"/>
        <v>4.5337599999999992E-2</v>
      </c>
      <c r="AX64" s="53">
        <f t="shared" si="9"/>
        <v>4.5337599999999992E-2</v>
      </c>
      <c r="AY64" s="53">
        <f t="shared" si="9"/>
        <v>3.1458844444444432E-2</v>
      </c>
      <c r="AZ64" s="53">
        <f t="shared" si="9"/>
        <v>1.826702222222221E-2</v>
      </c>
      <c r="BA64" s="53">
        <f t="shared" si="9"/>
        <v>3.3519644444444434E-2</v>
      </c>
      <c r="BB64" s="53">
        <f t="shared" si="9"/>
        <v>4.8085333333333327E-2</v>
      </c>
      <c r="BC64" s="53">
        <f t="shared" si="9"/>
        <v>4.8085333333333327E-2</v>
      </c>
      <c r="BD64" s="53">
        <f t="shared" si="9"/>
        <v>4.8085333333333327E-2</v>
      </c>
    </row>
    <row r="65" spans="1:56" ht="12.75" customHeight="1" x14ac:dyDescent="0.3">
      <c r="A65" s="171" t="s">
        <v>230</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2"/>
      <c r="B66" s="9" t="s">
        <v>202</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2"/>
      <c r="B67" s="9" t="s">
        <v>298</v>
      </c>
      <c r="C67" s="11"/>
      <c r="D67" s="11" t="s">
        <v>40</v>
      </c>
      <c r="E67" s="82">
        <f>'Fixed data'!$G$7*E$88/1000000</f>
        <v>0</v>
      </c>
      <c r="F67" s="82">
        <f>'Fixed data'!$G$7*F$88/1000000</f>
        <v>0</v>
      </c>
      <c r="G67" s="82">
        <f>'Fixed data'!$G$7*G$88/1000000</f>
        <v>-7.7217604171107177E-3</v>
      </c>
      <c r="H67" s="82">
        <f>'Fixed data'!$G$7*H$88/1000000</f>
        <v>0</v>
      </c>
      <c r="I67" s="82">
        <f>'Fixed data'!$G$7*I$88/1000000</f>
        <v>0</v>
      </c>
      <c r="J67" s="82">
        <f>'Fixed data'!$G$7*J$88/1000000</f>
        <v>0</v>
      </c>
      <c r="K67" s="82">
        <f>'Fixed data'!$G$7*K$88/1000000</f>
        <v>0</v>
      </c>
      <c r="L67" s="82">
        <f>'Fixed data'!$G$7*L$88/1000000</f>
        <v>0</v>
      </c>
      <c r="M67" s="82">
        <f>'Fixed data'!$G$7*M$88/1000000</f>
        <v>0</v>
      </c>
      <c r="N67" s="82">
        <f>'Fixed data'!$G$7*N$88/1000000</f>
        <v>0</v>
      </c>
      <c r="O67" s="82">
        <f>'Fixed data'!$G$7*Q$88/1000000</f>
        <v>-7.7217604171107177E-3</v>
      </c>
      <c r="P67" s="82">
        <f>'Fixed data'!$G$7*P$88/1000000</f>
        <v>0</v>
      </c>
      <c r="Q67" s="82">
        <f>'Fixed data'!$G$7*Q$88/1000000</f>
        <v>-7.7217604171107177E-3</v>
      </c>
      <c r="R67" s="82">
        <f>'Fixed data'!$G$7*R$88/1000000</f>
        <v>-7.7217604171107177E-3</v>
      </c>
      <c r="S67" s="82">
        <f>'Fixed data'!$G$7*S$88/1000000</f>
        <v>-7.7217604171107177E-3</v>
      </c>
      <c r="T67" s="82">
        <f>'Fixed data'!$G$7*T$88/1000000</f>
        <v>-7.7217604171107177E-3</v>
      </c>
      <c r="U67" s="82">
        <f>'Fixed data'!$G$7*U$88/1000000</f>
        <v>0</v>
      </c>
      <c r="V67" s="82">
        <f>'Fixed data'!$G$7*V$88/1000000</f>
        <v>0</v>
      </c>
      <c r="W67" s="82">
        <f>'Fixed data'!$G$7*W$88/1000000</f>
        <v>0</v>
      </c>
      <c r="X67" s="82">
        <f>'Fixed data'!$G$7*X$88/1000000</f>
        <v>0</v>
      </c>
      <c r="Y67" s="82">
        <f>'Fixed data'!$G$7*Y$88/1000000</f>
        <v>0</v>
      </c>
      <c r="Z67" s="82">
        <f>'Fixed data'!$G$7*Z$88/1000000</f>
        <v>0</v>
      </c>
      <c r="AA67" s="82">
        <f>'Fixed data'!$G$7*AA$88/1000000</f>
        <v>-7.7217604171107177E-3</v>
      </c>
      <c r="AB67" s="82">
        <f>'Fixed data'!$G$7*AB$88/1000000</f>
        <v>-7.7217604171107177E-3</v>
      </c>
      <c r="AC67" s="82">
        <f>'Fixed data'!$G$7*AC$88/1000000</f>
        <v>-7.7217604171107177E-3</v>
      </c>
      <c r="AD67" s="82">
        <f>'Fixed data'!$G$7*AD$88/1000000</f>
        <v>-7.7217604171107177E-3</v>
      </c>
      <c r="AE67" s="82">
        <f>'Fixed data'!$G$7*AE$88/1000000</f>
        <v>-7.7217604171107177E-3</v>
      </c>
      <c r="AF67" s="82">
        <f>'Fixed data'!$G$7*AF$88/1000000</f>
        <v>-7.7217604171107177E-3</v>
      </c>
      <c r="AG67" s="82">
        <f>'Fixed data'!$G$7*AG$88/1000000</f>
        <v>0</v>
      </c>
      <c r="AH67" s="82">
        <f>'Fixed data'!$G$7*AH$88/1000000</f>
        <v>0</v>
      </c>
      <c r="AI67" s="82">
        <f>'Fixed data'!$G$7*AI$88/1000000</f>
        <v>0</v>
      </c>
      <c r="AJ67" s="82">
        <f>'Fixed data'!$G$7*AJ$88/1000000</f>
        <v>0</v>
      </c>
      <c r="AK67" s="82">
        <f>'Fixed data'!$G$7*AK$88/1000000</f>
        <v>-7.7217604171107177E-3</v>
      </c>
      <c r="AL67" s="82">
        <f>'Fixed data'!$G$7*AL$88/1000000</f>
        <v>-7.7217604171107177E-3</v>
      </c>
      <c r="AM67" s="82">
        <f>'Fixed data'!$G$7*AM$88/1000000</f>
        <v>-7.7217604171107177E-3</v>
      </c>
      <c r="AN67" s="82">
        <f>'Fixed data'!$G$7*AN$88/1000000</f>
        <v>-7.7217604171107177E-3</v>
      </c>
      <c r="AO67" s="82">
        <f>'Fixed data'!$G$7*AO$88/1000000</f>
        <v>-7.7217604171107177E-3</v>
      </c>
      <c r="AP67" s="82">
        <f>'Fixed data'!$G$7*AP$88/1000000</f>
        <v>-7.7217604171107177E-3</v>
      </c>
      <c r="AQ67" s="82">
        <f>'Fixed data'!$G$7*AQ$88/1000000</f>
        <v>-7.7217604171107177E-3</v>
      </c>
      <c r="AR67" s="82">
        <f>'Fixed data'!$G$7*AR$88/1000000</f>
        <v>-7.7217604171107177E-3</v>
      </c>
      <c r="AS67" s="82">
        <f>'Fixed data'!$G$7*AS$88/1000000</f>
        <v>0</v>
      </c>
      <c r="AT67" s="82">
        <f>'Fixed data'!$G$7*AT$88/1000000</f>
        <v>0</v>
      </c>
      <c r="AU67" s="82">
        <f>'Fixed data'!$G$7*AU$88/1000000</f>
        <v>-7.7217604171107177E-3</v>
      </c>
      <c r="AV67" s="82">
        <f>'Fixed data'!$G$7*AV$88/1000000</f>
        <v>-7.7217604171107177E-3</v>
      </c>
      <c r="AW67" s="82">
        <f>'Fixed data'!$G$7*AW$88/1000000</f>
        <v>-7.7217604171107177E-3</v>
      </c>
      <c r="AX67" s="82">
        <f>'Fixed data'!$G$7*AX$88/1000000</f>
        <v>0</v>
      </c>
      <c r="AY67" s="82">
        <f>'Fixed data'!$G$7*AY$88/1000000</f>
        <v>0</v>
      </c>
      <c r="AZ67" s="82">
        <f>'Fixed data'!$G$7*AZ$88/1000000</f>
        <v>0</v>
      </c>
      <c r="BA67" s="82">
        <f>'Fixed data'!$G$7*BA$88/1000000</f>
        <v>0</v>
      </c>
      <c r="BB67" s="82">
        <f>'Fixed data'!$G$7*BB$88/1000000</f>
        <v>0</v>
      </c>
      <c r="BC67" s="82">
        <f>'Fixed data'!$G$7*BC$88/1000000</f>
        <v>0</v>
      </c>
      <c r="BD67" s="82">
        <f>'Fixed data'!$G$7*BD$88/1000000</f>
        <v>0</v>
      </c>
    </row>
    <row r="68" spans="1:56" ht="15" customHeight="1" x14ac:dyDescent="0.3">
      <c r="A68" s="172"/>
      <c r="B68" s="9" t="s">
        <v>299</v>
      </c>
      <c r="C68" s="9"/>
      <c r="D68" s="9" t="s">
        <v>40</v>
      </c>
      <c r="E68" s="82">
        <f>'Fixed data'!$G$8*E89/1000000</f>
        <v>0</v>
      </c>
      <c r="F68" s="82">
        <f>'Fixed data'!$G$8*F89/1000000</f>
        <v>0</v>
      </c>
      <c r="G68" s="82">
        <f>'Fixed data'!$G$8*G89/1000000</f>
        <v>-8.4751028968288109E-3</v>
      </c>
      <c r="H68" s="82">
        <f>'Fixed data'!$G$8*H89/1000000</f>
        <v>0</v>
      </c>
      <c r="I68" s="82">
        <f>'Fixed data'!$G$8*I89/1000000</f>
        <v>0</v>
      </c>
      <c r="J68" s="82">
        <f>'Fixed data'!$G$8*J89/1000000</f>
        <v>0</v>
      </c>
      <c r="K68" s="82">
        <f>'Fixed data'!$G$8*K89/1000000</f>
        <v>0</v>
      </c>
      <c r="L68" s="82">
        <f>'Fixed data'!$G$8*L89/1000000</f>
        <v>0</v>
      </c>
      <c r="M68" s="82">
        <f>'Fixed data'!$G$8*M89/1000000</f>
        <v>0</v>
      </c>
      <c r="N68" s="82">
        <f>'Fixed data'!$G$8*N89/1000000</f>
        <v>0</v>
      </c>
      <c r="O68" s="82">
        <f>'Fixed data'!$G$8*Q89/1000000</f>
        <v>-8.4751028968288109E-3</v>
      </c>
      <c r="P68" s="82">
        <f>'Fixed data'!$G$8*P89/1000000</f>
        <v>0</v>
      </c>
      <c r="Q68" s="82">
        <f>'Fixed data'!$G$8*Q89/1000000</f>
        <v>-8.4751028968288109E-3</v>
      </c>
      <c r="R68" s="82">
        <f>'Fixed data'!$G$8*R89/1000000</f>
        <v>-8.4751028968288109E-3</v>
      </c>
      <c r="S68" s="82">
        <f>'Fixed data'!$G$8*S89/1000000</f>
        <v>-8.4751028968288109E-3</v>
      </c>
      <c r="T68" s="82">
        <f>'Fixed data'!$G$8*T89/1000000</f>
        <v>-8.4751028968288109E-3</v>
      </c>
      <c r="U68" s="82">
        <f>'Fixed data'!$G$8*U89/1000000</f>
        <v>0</v>
      </c>
      <c r="V68" s="82">
        <f>'Fixed data'!$G$8*V89/1000000</f>
        <v>0</v>
      </c>
      <c r="W68" s="82">
        <f>'Fixed data'!$G$8*W89/1000000</f>
        <v>0</v>
      </c>
      <c r="X68" s="82">
        <f>'Fixed data'!$G$8*X89/1000000</f>
        <v>0</v>
      </c>
      <c r="Y68" s="82">
        <f>'Fixed data'!$G$8*Y89/1000000</f>
        <v>0</v>
      </c>
      <c r="Z68" s="82">
        <f>'Fixed data'!$G$8*Z89/1000000</f>
        <v>0</v>
      </c>
      <c r="AA68" s="82">
        <f>'Fixed data'!$G$8*AA89/1000000</f>
        <v>-8.4751028968288109E-3</v>
      </c>
      <c r="AB68" s="82">
        <f>'Fixed data'!$G$8*AB89/1000000</f>
        <v>-8.4751028968288109E-3</v>
      </c>
      <c r="AC68" s="82">
        <f>'Fixed data'!$G$8*AC89/1000000</f>
        <v>-8.4751028968288109E-3</v>
      </c>
      <c r="AD68" s="82">
        <f>'Fixed data'!$G$8*AD89/1000000</f>
        <v>-8.4751028968288109E-3</v>
      </c>
      <c r="AE68" s="82">
        <f>'Fixed data'!$G$8*AE89/1000000</f>
        <v>-8.4751028968288109E-3</v>
      </c>
      <c r="AF68" s="82">
        <f>'Fixed data'!$G$8*AF89/1000000</f>
        <v>-8.4751028968288109E-3</v>
      </c>
      <c r="AG68" s="82">
        <f>'Fixed data'!$G$8*AG89/1000000</f>
        <v>0</v>
      </c>
      <c r="AH68" s="82">
        <f>'Fixed data'!$G$8*AH89/1000000</f>
        <v>0</v>
      </c>
      <c r="AI68" s="82">
        <f>'Fixed data'!$G$8*AI89/1000000</f>
        <v>0</v>
      </c>
      <c r="AJ68" s="82">
        <f>'Fixed data'!$G$8*AJ89/1000000</f>
        <v>0</v>
      </c>
      <c r="AK68" s="82">
        <f>'Fixed data'!$G$8*AK89/1000000</f>
        <v>-8.4751028968288109E-3</v>
      </c>
      <c r="AL68" s="82">
        <f>'Fixed data'!$G$8*AL89/1000000</f>
        <v>-8.4751028968288109E-3</v>
      </c>
      <c r="AM68" s="82">
        <f>'Fixed data'!$G$8*AM89/1000000</f>
        <v>-8.4751028968288109E-3</v>
      </c>
      <c r="AN68" s="82">
        <f>'Fixed data'!$G$8*AN89/1000000</f>
        <v>-8.4751028968288109E-3</v>
      </c>
      <c r="AO68" s="82">
        <f>'Fixed data'!$G$8*AO89/1000000</f>
        <v>-8.4751028968288109E-3</v>
      </c>
      <c r="AP68" s="82">
        <f>'Fixed data'!$G$8*AP89/1000000</f>
        <v>-8.4751028968288109E-3</v>
      </c>
      <c r="AQ68" s="82">
        <f>'Fixed data'!$G$8*AQ89/1000000</f>
        <v>-8.4751028968288109E-3</v>
      </c>
      <c r="AR68" s="82">
        <f>'Fixed data'!$G$8*AR89/1000000</f>
        <v>-8.4751028968288109E-3</v>
      </c>
      <c r="AS68" s="82">
        <f>'Fixed data'!$G$8*AS89/1000000</f>
        <v>0</v>
      </c>
      <c r="AT68" s="82">
        <f>'Fixed data'!$G$8*AT89/1000000</f>
        <v>0</v>
      </c>
      <c r="AU68" s="82">
        <f>'Fixed data'!$G$8*AU89/1000000</f>
        <v>-8.4751028968288109E-3</v>
      </c>
      <c r="AV68" s="82">
        <f>'Fixed data'!$G$8*AV89/1000000</f>
        <v>-8.4751028968288109E-3</v>
      </c>
      <c r="AW68" s="82">
        <f>'Fixed data'!$G$8*AW89/1000000</f>
        <v>-8.4751028968288109E-3</v>
      </c>
      <c r="AX68" s="82">
        <f>'Fixed data'!$G$8*AX89/1000000</f>
        <v>0</v>
      </c>
      <c r="AY68" s="82">
        <f>'Fixed data'!$G$8*AY89/1000000</f>
        <v>0</v>
      </c>
      <c r="AZ68" s="82">
        <f>'Fixed data'!$G$8*AZ89/1000000</f>
        <v>0</v>
      </c>
      <c r="BA68" s="82">
        <f>'Fixed data'!$G$8*BA89/1000000</f>
        <v>0</v>
      </c>
      <c r="BB68" s="82">
        <f>'Fixed data'!$G$8*BB89/1000000</f>
        <v>0</v>
      </c>
      <c r="BC68" s="82">
        <f>'Fixed data'!$G$8*BC89/1000000</f>
        <v>0</v>
      </c>
      <c r="BD68" s="82">
        <f>'Fixed data'!$G$8*BD89/1000000</f>
        <v>0</v>
      </c>
    </row>
    <row r="69" spans="1:56" ht="15" customHeight="1" x14ac:dyDescent="0.3">
      <c r="A69" s="172"/>
      <c r="B69" s="4" t="s">
        <v>203</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2"/>
      <c r="B70" s="9" t="s">
        <v>70</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2"/>
      <c r="B71" s="9" t="s">
        <v>71</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2"/>
      <c r="B72" s="4" t="s">
        <v>84</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2"/>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2"/>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2"/>
      <c r="B75" s="9" t="s">
        <v>211</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73"/>
      <c r="B76" s="13" t="s">
        <v>101</v>
      </c>
      <c r="C76" s="13"/>
      <c r="D76" s="13" t="s">
        <v>40</v>
      </c>
      <c r="E76" s="53">
        <f>SUM(E65:E75)</f>
        <v>0</v>
      </c>
      <c r="F76" s="53">
        <f t="shared" ref="F76:BD76" si="10">SUM(F65:F75)</f>
        <v>0</v>
      </c>
      <c r="G76" s="53">
        <f t="shared" si="10"/>
        <v>-1.6196863313939529E-2</v>
      </c>
      <c r="H76" s="53">
        <f t="shared" si="10"/>
        <v>0</v>
      </c>
      <c r="I76" s="53">
        <f t="shared" si="10"/>
        <v>0</v>
      </c>
      <c r="J76" s="53">
        <f t="shared" si="10"/>
        <v>0</v>
      </c>
      <c r="K76" s="53">
        <f t="shared" si="10"/>
        <v>0</v>
      </c>
      <c r="L76" s="53">
        <f t="shared" si="10"/>
        <v>0</v>
      </c>
      <c r="M76" s="53">
        <f t="shared" si="10"/>
        <v>0</v>
      </c>
      <c r="N76" s="53">
        <f t="shared" si="10"/>
        <v>0</v>
      </c>
      <c r="O76" s="53">
        <f t="shared" si="10"/>
        <v>-1.6196863313939529E-2</v>
      </c>
      <c r="P76" s="53">
        <f t="shared" si="10"/>
        <v>0</v>
      </c>
      <c r="Q76" s="53">
        <f t="shared" si="10"/>
        <v>-1.6196863313939529E-2</v>
      </c>
      <c r="R76" s="53">
        <f t="shared" si="10"/>
        <v>-1.6196863313939529E-2</v>
      </c>
      <c r="S76" s="53">
        <f t="shared" si="10"/>
        <v>-1.6196863313939529E-2</v>
      </c>
      <c r="T76" s="53">
        <f t="shared" si="10"/>
        <v>-1.6196863313939529E-2</v>
      </c>
      <c r="U76" s="53">
        <f t="shared" si="10"/>
        <v>0</v>
      </c>
      <c r="V76" s="53">
        <f t="shared" si="10"/>
        <v>0</v>
      </c>
      <c r="W76" s="53">
        <f t="shared" si="10"/>
        <v>0</v>
      </c>
      <c r="X76" s="53">
        <f t="shared" si="10"/>
        <v>0</v>
      </c>
      <c r="Y76" s="53">
        <f t="shared" si="10"/>
        <v>0</v>
      </c>
      <c r="Z76" s="53">
        <f t="shared" si="10"/>
        <v>0</v>
      </c>
      <c r="AA76" s="53">
        <f t="shared" si="10"/>
        <v>-1.6196863313939529E-2</v>
      </c>
      <c r="AB76" s="53">
        <f t="shared" si="10"/>
        <v>-1.6196863313939529E-2</v>
      </c>
      <c r="AC76" s="53">
        <f t="shared" si="10"/>
        <v>-1.6196863313939529E-2</v>
      </c>
      <c r="AD76" s="53">
        <f t="shared" si="10"/>
        <v>-1.6196863313939529E-2</v>
      </c>
      <c r="AE76" s="53">
        <f t="shared" si="10"/>
        <v>-1.6196863313939529E-2</v>
      </c>
      <c r="AF76" s="53">
        <f t="shared" si="10"/>
        <v>-1.6196863313939529E-2</v>
      </c>
      <c r="AG76" s="53">
        <f t="shared" si="10"/>
        <v>0</v>
      </c>
      <c r="AH76" s="53">
        <f t="shared" si="10"/>
        <v>0</v>
      </c>
      <c r="AI76" s="53">
        <f t="shared" si="10"/>
        <v>0</v>
      </c>
      <c r="AJ76" s="53">
        <f t="shared" si="10"/>
        <v>0</v>
      </c>
      <c r="AK76" s="53">
        <f t="shared" si="10"/>
        <v>-1.6196863313939529E-2</v>
      </c>
      <c r="AL76" s="53">
        <f t="shared" si="10"/>
        <v>-1.6196863313939529E-2</v>
      </c>
      <c r="AM76" s="53">
        <f t="shared" si="10"/>
        <v>-1.6196863313939529E-2</v>
      </c>
      <c r="AN76" s="53">
        <f t="shared" si="10"/>
        <v>-1.6196863313939529E-2</v>
      </c>
      <c r="AO76" s="53">
        <f t="shared" si="10"/>
        <v>-1.6196863313939529E-2</v>
      </c>
      <c r="AP76" s="53">
        <f t="shared" si="10"/>
        <v>-1.6196863313939529E-2</v>
      </c>
      <c r="AQ76" s="53">
        <f t="shared" si="10"/>
        <v>-1.6196863313939529E-2</v>
      </c>
      <c r="AR76" s="53">
        <f t="shared" si="10"/>
        <v>-1.6196863313939529E-2</v>
      </c>
      <c r="AS76" s="53">
        <f t="shared" si="10"/>
        <v>0</v>
      </c>
      <c r="AT76" s="53">
        <f t="shared" si="10"/>
        <v>0</v>
      </c>
      <c r="AU76" s="53">
        <f t="shared" si="10"/>
        <v>-1.6196863313939529E-2</v>
      </c>
      <c r="AV76" s="53">
        <f t="shared" si="10"/>
        <v>-1.6196863313939529E-2</v>
      </c>
      <c r="AW76" s="53">
        <f t="shared" si="10"/>
        <v>-1.6196863313939529E-2</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5"/>
      <c r="B77" s="14" t="s">
        <v>16</v>
      </c>
      <c r="C77" s="14"/>
      <c r="D77" s="14" t="s">
        <v>40</v>
      </c>
      <c r="E77" s="54">
        <f>IF('Fixed data'!$G$19=FALSE,E64+E76,E64)</f>
        <v>0.17545599999999992</v>
      </c>
      <c r="F77" s="54">
        <f>IF('Fixed data'!$G$19=FALSE,F64+F76,F64)</f>
        <v>0.22024675555555548</v>
      </c>
      <c r="G77" s="54">
        <f>IF('Fixed data'!$G$19=FALSE,G64+G76,G64)</f>
        <v>-0.10275828553616166</v>
      </c>
      <c r="H77" s="54">
        <f>IF('Fixed data'!$G$19=FALSE,H64+H76,H64)</f>
        <v>-0.13272604444444436</v>
      </c>
      <c r="I77" s="54">
        <f>IF('Fixed data'!$G$19=FALSE,I64+I76,I64)</f>
        <v>-2.7477333333333328E-3</v>
      </c>
      <c r="J77" s="54">
        <f>IF('Fixed data'!$G$19=FALSE,J64+J76,J64)</f>
        <v>-2.7477333333333328E-3</v>
      </c>
      <c r="K77" s="54">
        <f>IF('Fixed data'!$G$19=FALSE,K64+K76,K64)</f>
        <v>-2.7477333333333328E-3</v>
      </c>
      <c r="L77" s="54">
        <f>IF('Fixed data'!$G$19=FALSE,L64+L76,L64)</f>
        <v>-2.7477333333333328E-3</v>
      </c>
      <c r="M77" s="54">
        <f>IF('Fixed data'!$G$19=FALSE,M64+M76,M64)</f>
        <v>-2.7477333333333328E-3</v>
      </c>
      <c r="N77" s="54">
        <f>IF('Fixed data'!$G$19=FALSE,N64+N76,N64)</f>
        <v>-2.7477333333333328E-3</v>
      </c>
      <c r="O77" s="54">
        <f>IF('Fixed data'!$G$19=FALSE,O64+O76,O64)</f>
        <v>0.15651140335272706</v>
      </c>
      <c r="P77" s="54">
        <f>IF('Fixed data'!$G$19=FALSE,P64+P76,P64)</f>
        <v>0.21749902222222214</v>
      </c>
      <c r="Q77" s="54">
        <f>IF('Fixed data'!$G$19=FALSE,Q64+Q76,Q64)</f>
        <v>6.9949981130504935E-2</v>
      </c>
      <c r="R77" s="54">
        <f>IF('Fixed data'!$G$19=FALSE,R64+R76,R64)</f>
        <v>6.8576114463838253E-2</v>
      </c>
      <c r="S77" s="54">
        <f>IF('Fixed data'!$G$19=FALSE,S64+S76,S64)</f>
        <v>-0.10825375220282835</v>
      </c>
      <c r="T77" s="54">
        <f>IF('Fixed data'!$G$19=FALSE,T64+T76,T64)</f>
        <v>-0.15441837442505055</v>
      </c>
      <c r="U77" s="54">
        <f>IF('Fixed data'!$G$19=FALSE,U64+U76,U64)</f>
        <v>-8.2432000000000095E-3</v>
      </c>
      <c r="V77" s="54">
        <f>IF('Fixed data'!$G$19=FALSE,V64+V76,V64)</f>
        <v>-8.2432000000000095E-3</v>
      </c>
      <c r="W77" s="54">
        <f>IF('Fixed data'!$G$19=FALSE,W64+W76,W64)</f>
        <v>-8.2432000000000095E-3</v>
      </c>
      <c r="X77" s="54">
        <f>IF('Fixed data'!$G$19=FALSE,X64+X76,X64)</f>
        <v>-8.2432000000000095E-3</v>
      </c>
      <c r="Y77" s="54">
        <f>IF('Fixed data'!$G$19=FALSE,Y64+Y76,Y64)</f>
        <v>0.16721279999999991</v>
      </c>
      <c r="Z77" s="54">
        <f>IF('Fixed data'!$G$19=FALSE,Z64+Z76,Z64)</f>
        <v>0.21200355555555547</v>
      </c>
      <c r="AA77" s="54">
        <f>IF('Fixed data'!$G$19=FALSE,AA64+AA76,AA64)</f>
        <v>6.4454514463838264E-2</v>
      </c>
      <c r="AB77" s="54">
        <f>IF('Fixed data'!$G$19=FALSE,AB64+AB76,AB64)</f>
        <v>6.3080647797171582E-2</v>
      </c>
      <c r="AC77" s="54">
        <f>IF('Fixed data'!$G$19=FALSE,AC64+AC76,AC64)</f>
        <v>6.1706781130504915E-2</v>
      </c>
      <c r="AD77" s="54">
        <f>IF('Fixed data'!$G$19=FALSE,AD64+AD76,AD64)</f>
        <v>6.0332914463838247E-2</v>
      </c>
      <c r="AE77" s="54">
        <f>IF('Fixed data'!$G$19=FALSE,AE64+AE76,AE64)</f>
        <v>-0.11649695220282837</v>
      </c>
      <c r="AF77" s="54">
        <f>IF('Fixed data'!$G$19=FALSE,AF64+AF76,AF64)</f>
        <v>-0.16266157442505058</v>
      </c>
      <c r="AG77" s="54">
        <f>IF('Fixed data'!$G$19=FALSE,AG64+AG76,AG64)</f>
        <v>-1.6486400000000026E-2</v>
      </c>
      <c r="AH77" s="54">
        <f>IF('Fixed data'!$G$19=FALSE,AH64+AH76,AH64)</f>
        <v>-1.6486400000000026E-2</v>
      </c>
      <c r="AI77" s="54">
        <f>IF('Fixed data'!$G$19=FALSE,AI64+AI76,AI64)</f>
        <v>0.15896959999999991</v>
      </c>
      <c r="AJ77" s="54">
        <f>IF('Fixed data'!$G$19=FALSE,AJ64+AJ76,AJ64)</f>
        <v>0.1898815999999999</v>
      </c>
      <c r="AK77" s="54">
        <f>IF('Fixed data'!$G$19=FALSE,AK64+AK76,AK64)</f>
        <v>2.9140736686060462E-2</v>
      </c>
      <c r="AL77" s="54">
        <f>IF('Fixed data'!$G$19=FALSE,AL64+AL76,AL64)</f>
        <v>2.9140736686060462E-2</v>
      </c>
      <c r="AM77" s="54">
        <f>IF('Fixed data'!$G$19=FALSE,AM64+AM76,AM64)</f>
        <v>2.9140736686060462E-2</v>
      </c>
      <c r="AN77" s="54">
        <f>IF('Fixed data'!$G$19=FALSE,AN64+AN76,AN64)</f>
        <v>2.9140736686060462E-2</v>
      </c>
      <c r="AO77" s="54">
        <f>IF('Fixed data'!$G$19=FALSE,AO64+AO76,AO64)</f>
        <v>2.9140736686060462E-2</v>
      </c>
      <c r="AP77" s="54">
        <f>IF('Fixed data'!$G$19=FALSE,AP64+AP76,AP64)</f>
        <v>2.9140736686060462E-2</v>
      </c>
      <c r="AQ77" s="54">
        <f>IF('Fixed data'!$G$19=FALSE,AQ64+AQ76,AQ64)</f>
        <v>-0.14631526331393946</v>
      </c>
      <c r="AR77" s="54">
        <f>IF('Fixed data'!$G$19=FALSE,AR64+AR76,AR64)</f>
        <v>-0.17722726331393945</v>
      </c>
      <c r="AS77" s="54">
        <f>IF('Fixed data'!$G$19=FALSE,AS64+AS76,AS64)</f>
        <v>0.15896959999999991</v>
      </c>
      <c r="AT77" s="54">
        <f>IF('Fixed data'!$G$19=FALSE,AT64+AT76,AT64)</f>
        <v>0.1898815999999999</v>
      </c>
      <c r="AU77" s="54">
        <f>IF('Fixed data'!$G$19=FALSE,AU64+AU76,AU64)</f>
        <v>2.9140736686060462E-2</v>
      </c>
      <c r="AV77" s="54">
        <f>IF('Fixed data'!$G$19=FALSE,AV64+AV76,AV64)</f>
        <v>2.9140736686060462E-2</v>
      </c>
      <c r="AW77" s="54">
        <f>IF('Fixed data'!$G$19=FALSE,AW64+AW76,AW64)</f>
        <v>2.9140736686060462E-2</v>
      </c>
      <c r="AX77" s="54">
        <f>IF('Fixed data'!$G$19=FALSE,AX64+AX76,AX64)</f>
        <v>4.5337599999999992E-2</v>
      </c>
      <c r="AY77" s="54">
        <f>IF('Fixed data'!$G$19=FALSE,AY64+AY76,AY64)</f>
        <v>3.1458844444444432E-2</v>
      </c>
      <c r="AZ77" s="54">
        <f>IF('Fixed data'!$G$19=FALSE,AZ64+AZ76,AZ64)</f>
        <v>1.826702222222221E-2</v>
      </c>
      <c r="BA77" s="54">
        <f>IF('Fixed data'!$G$19=FALSE,BA64+BA76,BA64)</f>
        <v>3.3519644444444434E-2</v>
      </c>
      <c r="BB77" s="54">
        <f>IF('Fixed data'!$G$19=FALSE,BB64+BB76,BB64)</f>
        <v>4.8085333333333327E-2</v>
      </c>
      <c r="BC77" s="54">
        <f>IF('Fixed data'!$G$19=FALSE,BC64+BC76,BC64)</f>
        <v>4.8085333333333327E-2</v>
      </c>
      <c r="BD77" s="54">
        <f>IF('Fixed data'!$G$19=FALSE,BD64+BD76,BD64)</f>
        <v>4.8085333333333327E-2</v>
      </c>
    </row>
    <row r="78" spans="1:56" ht="15.75" hidden="1" outlineLevel="1" x14ac:dyDescent="0.3">
      <c r="A78" s="75"/>
      <c r="B78" s="4" t="s">
        <v>64</v>
      </c>
      <c r="C78" s="19" t="s">
        <v>65</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hidden="1" outlineLevel="1" x14ac:dyDescent="0.3">
      <c r="A79" s="75"/>
      <c r="B79" s="51" t="s">
        <v>76</v>
      </c>
      <c r="C79" s="52" t="s">
        <v>77</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collapsed="1" x14ac:dyDescent="0.3">
      <c r="A80" s="75"/>
      <c r="B80" s="11" t="s">
        <v>17</v>
      </c>
      <c r="C80" s="14"/>
      <c r="D80" s="9" t="s">
        <v>40</v>
      </c>
      <c r="E80" s="55">
        <f>IF('Fixed data'!$G$19=TRUE,(E77-SUM(E70:E71))*E78+SUM(E70:E71)*E79,E77*E78)</f>
        <v>0.16952270531400959</v>
      </c>
      <c r="F80" s="55">
        <f t="shared" ref="F80:BD80" si="11">F77*F78</f>
        <v>0.20560270303209457</v>
      </c>
      <c r="G80" s="55">
        <f t="shared" si="11"/>
        <v>-9.2682086086292859E-2</v>
      </c>
      <c r="H80" s="55">
        <f t="shared" si="11"/>
        <v>-0.11566307984428632</v>
      </c>
      <c r="I80" s="55">
        <f t="shared" si="11"/>
        <v>-2.3135177363493953E-3</v>
      </c>
      <c r="J80" s="55">
        <f t="shared" si="11"/>
        <v>-2.2352828370525556E-3</v>
      </c>
      <c r="K80" s="55">
        <f t="shared" si="11"/>
        <v>-2.159693562369619E-3</v>
      </c>
      <c r="L80" s="55">
        <f t="shared" si="11"/>
        <v>-2.0866604467339317E-3</v>
      </c>
      <c r="M80" s="55">
        <f t="shared" si="11"/>
        <v>-2.0160970499844754E-3</v>
      </c>
      <c r="N80" s="55">
        <f t="shared" si="11"/>
        <v>-1.9479198550574643E-3</v>
      </c>
      <c r="O80" s="55">
        <f t="shared" si="11"/>
        <v>0.10720181487619994</v>
      </c>
      <c r="P80" s="55">
        <f t="shared" si="11"/>
        <v>0.14393722030088271</v>
      </c>
      <c r="Q80" s="55">
        <f t="shared" si="11"/>
        <v>4.472630843266464E-2</v>
      </c>
      <c r="R80" s="55">
        <f t="shared" si="11"/>
        <v>4.2365074763688046E-2</v>
      </c>
      <c r="S80" s="55">
        <f t="shared" si="11"/>
        <v>-6.461564912080256E-2</v>
      </c>
      <c r="T80" s="55">
        <f t="shared" si="11"/>
        <v>-8.9053989408314202E-2</v>
      </c>
      <c r="U80" s="55">
        <f t="shared" si="11"/>
        <v>-4.5931421946351133E-3</v>
      </c>
      <c r="V80" s="55">
        <f t="shared" si="11"/>
        <v>-4.4378185455411726E-3</v>
      </c>
      <c r="W80" s="55">
        <f t="shared" si="11"/>
        <v>-4.2877473869963028E-3</v>
      </c>
      <c r="X80" s="55">
        <f t="shared" si="11"/>
        <v>-4.1427510985471523E-3</v>
      </c>
      <c r="Y80" s="55">
        <f t="shared" si="11"/>
        <v>8.1193670261155579E-2</v>
      </c>
      <c r="Z80" s="55">
        <f t="shared" si="11"/>
        <v>9.9461601811418304E-2</v>
      </c>
      <c r="AA80" s="55">
        <f t="shared" si="11"/>
        <v>2.9216305425880131E-2</v>
      </c>
      <c r="AB80" s="55">
        <f t="shared" si="11"/>
        <v>2.7626619713453787E-2</v>
      </c>
      <c r="AC80" s="55">
        <f t="shared" si="11"/>
        <v>2.6111038652915312E-2</v>
      </c>
      <c r="AD80" s="55">
        <f t="shared" si="11"/>
        <v>2.4666368221504267E-2</v>
      </c>
      <c r="AE80" s="55">
        <f t="shared" si="11"/>
        <v>-4.6017722312078804E-2</v>
      </c>
      <c r="AF80" s="55">
        <f t="shared" si="11"/>
        <v>-6.2080495895203612E-2</v>
      </c>
      <c r="AG80" s="55">
        <f t="shared" si="11"/>
        <v>-6.0793295821531907E-3</v>
      </c>
      <c r="AH80" s="55">
        <f t="shared" si="11"/>
        <v>-5.873748388553807E-3</v>
      </c>
      <c r="AI80" s="55">
        <f t="shared" si="11"/>
        <v>6.3585796471397921E-2</v>
      </c>
      <c r="AJ80" s="55">
        <f t="shared" si="11"/>
        <v>7.3738057381181624E-2</v>
      </c>
      <c r="AK80" s="55">
        <f t="shared" si="11"/>
        <v>1.0986822579835912E-2</v>
      </c>
      <c r="AL80" s="55">
        <f t="shared" si="11"/>
        <v>1.0666818038675646E-2</v>
      </c>
      <c r="AM80" s="55">
        <f t="shared" si="11"/>
        <v>1.0356134018131692E-2</v>
      </c>
      <c r="AN80" s="55">
        <f t="shared" si="11"/>
        <v>1.0054499046729799E-2</v>
      </c>
      <c r="AO80" s="55">
        <f t="shared" si="11"/>
        <v>9.7616495599318447E-3</v>
      </c>
      <c r="AP80" s="55">
        <f t="shared" si="11"/>
        <v>9.477329669836743E-3</v>
      </c>
      <c r="AQ80" s="55">
        <f t="shared" si="11"/>
        <v>-4.6199563224864224E-2</v>
      </c>
      <c r="AR80" s="55">
        <f t="shared" si="11"/>
        <v>-5.433022994050888E-2</v>
      </c>
      <c r="AS80" s="55">
        <f t="shared" si="11"/>
        <v>4.7313804228228867E-2</v>
      </c>
      <c r="AT80" s="55">
        <f t="shared" si="11"/>
        <v>5.4868039793642798E-2</v>
      </c>
      <c r="AU80" s="55">
        <f t="shared" si="11"/>
        <v>8.1752278257058424E-3</v>
      </c>
      <c r="AV80" s="55">
        <f t="shared" si="11"/>
        <v>7.9371143938891681E-3</v>
      </c>
      <c r="AW80" s="55">
        <f t="shared" si="11"/>
        <v>7.7059363047467652E-3</v>
      </c>
      <c r="AX80" s="55">
        <f t="shared" si="11"/>
        <v>1.1639818008531411E-2</v>
      </c>
      <c r="AY80" s="55">
        <f t="shared" si="11"/>
        <v>7.8413927138389402E-3</v>
      </c>
      <c r="AZ80" s="55">
        <f t="shared" si="11"/>
        <v>4.4205974746855982E-3</v>
      </c>
      <c r="BA80" s="55">
        <f t="shared" si="11"/>
        <v>7.8754502561074625E-3</v>
      </c>
      <c r="BB80" s="55">
        <f t="shared" si="11"/>
        <v>1.0968604967383581E-2</v>
      </c>
      <c r="BC80" s="55">
        <f t="shared" si="11"/>
        <v>1.0649131036294739E-2</v>
      </c>
      <c r="BD80" s="55">
        <f t="shared" si="11"/>
        <v>1.0338962171159942E-2</v>
      </c>
    </row>
    <row r="81" spans="1:56" x14ac:dyDescent="0.3">
      <c r="A81" s="75"/>
      <c r="B81" s="15" t="s">
        <v>18</v>
      </c>
      <c r="C81" s="15"/>
      <c r="D81" s="14" t="s">
        <v>40</v>
      </c>
      <c r="E81" s="56">
        <f>+E80</f>
        <v>0.16952270531400959</v>
      </c>
      <c r="F81" s="56">
        <f t="shared" ref="F81:BD81" si="12">+E81+F80</f>
        <v>0.37512540834610419</v>
      </c>
      <c r="G81" s="56">
        <f t="shared" si="12"/>
        <v>0.28244332225981134</v>
      </c>
      <c r="H81" s="56">
        <f t="shared" si="12"/>
        <v>0.16678024241552503</v>
      </c>
      <c r="I81" s="56">
        <f t="shared" si="12"/>
        <v>0.16446672467917564</v>
      </c>
      <c r="J81" s="56">
        <f t="shared" si="12"/>
        <v>0.1622314418421231</v>
      </c>
      <c r="K81" s="56">
        <f t="shared" si="12"/>
        <v>0.16007174827975348</v>
      </c>
      <c r="L81" s="56">
        <f t="shared" si="12"/>
        <v>0.15798508783301957</v>
      </c>
      <c r="M81" s="56">
        <f t="shared" si="12"/>
        <v>0.15596899078303508</v>
      </c>
      <c r="N81" s="56">
        <f t="shared" si="12"/>
        <v>0.15402107092797762</v>
      </c>
      <c r="O81" s="56">
        <f t="shared" si="12"/>
        <v>0.26122288580417757</v>
      </c>
      <c r="P81" s="56">
        <f t="shared" si="12"/>
        <v>0.40516010610506026</v>
      </c>
      <c r="Q81" s="56">
        <f t="shared" si="12"/>
        <v>0.44988641453772488</v>
      </c>
      <c r="R81" s="56">
        <f t="shared" si="12"/>
        <v>0.49225148930141294</v>
      </c>
      <c r="S81" s="56">
        <f t="shared" si="12"/>
        <v>0.4276358401806104</v>
      </c>
      <c r="T81" s="56">
        <f t="shared" si="12"/>
        <v>0.33858185077229619</v>
      </c>
      <c r="U81" s="56">
        <f t="shared" si="12"/>
        <v>0.33398870857766105</v>
      </c>
      <c r="V81" s="56">
        <f t="shared" si="12"/>
        <v>0.3295508900321199</v>
      </c>
      <c r="W81" s="56">
        <f t="shared" si="12"/>
        <v>0.32526314264512363</v>
      </c>
      <c r="X81" s="56">
        <f t="shared" si="12"/>
        <v>0.32112039154657646</v>
      </c>
      <c r="Y81" s="56">
        <f t="shared" si="12"/>
        <v>0.40231406180773205</v>
      </c>
      <c r="Z81" s="56">
        <f t="shared" si="12"/>
        <v>0.50177566361915038</v>
      </c>
      <c r="AA81" s="56">
        <f t="shared" si="12"/>
        <v>0.53099196904503054</v>
      </c>
      <c r="AB81" s="56">
        <f t="shared" si="12"/>
        <v>0.55861858875848436</v>
      </c>
      <c r="AC81" s="56">
        <f t="shared" si="12"/>
        <v>0.58472962741139967</v>
      </c>
      <c r="AD81" s="56">
        <f t="shared" si="12"/>
        <v>0.60939599563290392</v>
      </c>
      <c r="AE81" s="56">
        <f t="shared" si="12"/>
        <v>0.56337827332082513</v>
      </c>
      <c r="AF81" s="56">
        <f t="shared" si="12"/>
        <v>0.50129777742562154</v>
      </c>
      <c r="AG81" s="56">
        <f t="shared" si="12"/>
        <v>0.49521844784346836</v>
      </c>
      <c r="AH81" s="56">
        <f t="shared" si="12"/>
        <v>0.48934469945491454</v>
      </c>
      <c r="AI81" s="56">
        <f t="shared" si="12"/>
        <v>0.55293049592631249</v>
      </c>
      <c r="AJ81" s="56">
        <f t="shared" si="12"/>
        <v>0.62666855330749416</v>
      </c>
      <c r="AK81" s="56">
        <f t="shared" si="12"/>
        <v>0.63765537588733012</v>
      </c>
      <c r="AL81" s="56">
        <f t="shared" si="12"/>
        <v>0.64832219392600576</v>
      </c>
      <c r="AM81" s="56">
        <f t="shared" si="12"/>
        <v>0.6586783279441375</v>
      </c>
      <c r="AN81" s="56">
        <f t="shared" si="12"/>
        <v>0.66873282699086734</v>
      </c>
      <c r="AO81" s="56">
        <f t="shared" si="12"/>
        <v>0.6784944765507992</v>
      </c>
      <c r="AP81" s="56">
        <f t="shared" si="12"/>
        <v>0.68797180622063592</v>
      </c>
      <c r="AQ81" s="56">
        <f t="shared" si="12"/>
        <v>0.64177224299577174</v>
      </c>
      <c r="AR81" s="56">
        <f t="shared" si="12"/>
        <v>0.58744201305526289</v>
      </c>
      <c r="AS81" s="56">
        <f t="shared" si="12"/>
        <v>0.63475581728349173</v>
      </c>
      <c r="AT81" s="56">
        <f t="shared" si="12"/>
        <v>0.68962385707713447</v>
      </c>
      <c r="AU81" s="56">
        <f t="shared" si="12"/>
        <v>0.69779908490284026</v>
      </c>
      <c r="AV81" s="56">
        <f t="shared" si="12"/>
        <v>0.70573619929672948</v>
      </c>
      <c r="AW81" s="56">
        <f t="shared" si="12"/>
        <v>0.71344213560147629</v>
      </c>
      <c r="AX81" s="56">
        <f t="shared" si="12"/>
        <v>0.72508195361000771</v>
      </c>
      <c r="AY81" s="56">
        <f t="shared" si="12"/>
        <v>0.7329233463238467</v>
      </c>
      <c r="AZ81" s="56">
        <f t="shared" si="12"/>
        <v>0.7373439437985323</v>
      </c>
      <c r="BA81" s="56">
        <f t="shared" si="12"/>
        <v>0.74521939405463977</v>
      </c>
      <c r="BB81" s="56">
        <f t="shared" si="12"/>
        <v>0.75618799902202338</v>
      </c>
      <c r="BC81" s="56">
        <f t="shared" si="12"/>
        <v>0.76683713005831811</v>
      </c>
      <c r="BD81" s="56">
        <f t="shared" si="12"/>
        <v>0.77717609222947803</v>
      </c>
    </row>
    <row r="82" spans="1:56" x14ac:dyDescent="0.3">
      <c r="A82" s="75"/>
      <c r="B82" s="14"/>
    </row>
    <row r="83" spans="1:56" x14ac:dyDescent="0.3">
      <c r="A83" s="75"/>
    </row>
    <row r="84" spans="1:56" x14ac:dyDescent="0.3">
      <c r="A84" s="117"/>
      <c r="B84" s="124" t="s">
        <v>217</v>
      </c>
      <c r="C84" s="118"/>
      <c r="D84" s="119"/>
      <c r="E84" s="119"/>
      <c r="F84" s="119"/>
      <c r="G84" s="119"/>
      <c r="H84" s="119"/>
      <c r="I84" s="119"/>
      <c r="J84" s="119"/>
      <c r="K84" s="119"/>
      <c r="L84" s="119"/>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119"/>
      <c r="AL84" s="119"/>
      <c r="AM84" s="119"/>
      <c r="AN84" s="119"/>
      <c r="AO84" s="119"/>
      <c r="AP84" s="119"/>
      <c r="AQ84" s="119"/>
      <c r="AR84" s="119"/>
      <c r="AS84" s="119"/>
      <c r="AT84" s="119"/>
      <c r="AU84" s="119"/>
      <c r="AV84" s="119"/>
      <c r="AW84" s="119"/>
      <c r="AX84" s="119"/>
      <c r="AY84" s="119"/>
      <c r="AZ84" s="119"/>
      <c r="BA84" s="119"/>
      <c r="BB84" s="119"/>
      <c r="BC84" s="119"/>
      <c r="BD84" s="119"/>
    </row>
    <row r="85" spans="1:56" x14ac:dyDescent="0.3">
      <c r="A85" s="120"/>
      <c r="B85" s="121" t="s">
        <v>321</v>
      </c>
      <c r="C85" s="122"/>
      <c r="D85" s="123"/>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B85" s="123"/>
      <c r="AC85" s="123"/>
      <c r="AD85" s="123"/>
      <c r="AE85" s="123"/>
      <c r="AF85" s="123"/>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c r="BD85" s="123"/>
    </row>
    <row r="86" spans="1:56" ht="12.75" customHeight="1" x14ac:dyDescent="0.3">
      <c r="A86" s="174" t="s">
        <v>300</v>
      </c>
      <c r="B86" s="4" t="s">
        <v>212</v>
      </c>
      <c r="D86" s="4" t="s">
        <v>88</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74"/>
      <c r="B87" s="4" t="s">
        <v>213</v>
      </c>
      <c r="D87" s="4" t="s">
        <v>90</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74"/>
      <c r="B88" s="4" t="s">
        <v>214</v>
      </c>
      <c r="D88" s="4" t="s">
        <v>209</v>
      </c>
      <c r="E88" s="43"/>
      <c r="F88" s="43"/>
      <c r="G88" s="43">
        <v>-500</v>
      </c>
      <c r="H88" s="43"/>
      <c r="I88" s="43"/>
      <c r="J88" s="43"/>
      <c r="K88" s="43"/>
      <c r="L88" s="43"/>
      <c r="M88" s="43"/>
      <c r="N88" s="43"/>
      <c r="O88" s="37"/>
      <c r="P88" s="37"/>
      <c r="Q88" s="43">
        <v>-500</v>
      </c>
      <c r="R88" s="43">
        <f>Q88</f>
        <v>-500</v>
      </c>
      <c r="S88" s="43">
        <f>Q88</f>
        <v>-500</v>
      </c>
      <c r="T88" s="43">
        <f>R88</f>
        <v>-500</v>
      </c>
      <c r="U88" s="43"/>
      <c r="V88" s="43"/>
      <c r="W88" s="43"/>
      <c r="X88" s="43"/>
      <c r="Y88" s="43"/>
      <c r="Z88" s="43"/>
      <c r="AA88" s="43">
        <f>Q88</f>
        <v>-500</v>
      </c>
      <c r="AB88" s="43">
        <f>AA88</f>
        <v>-500</v>
      </c>
      <c r="AC88" s="43">
        <f t="shared" ref="AC88:AD88" si="13">AB88</f>
        <v>-500</v>
      </c>
      <c r="AD88" s="43">
        <f t="shared" si="13"/>
        <v>-500</v>
      </c>
      <c r="AE88" s="43">
        <f>AC88</f>
        <v>-500</v>
      </c>
      <c r="AF88" s="43">
        <f>AD88</f>
        <v>-500</v>
      </c>
      <c r="AG88" s="43"/>
      <c r="AH88" s="43"/>
      <c r="AI88" s="43"/>
      <c r="AJ88" s="43"/>
      <c r="AK88" s="43">
        <f>AA88</f>
        <v>-500</v>
      </c>
      <c r="AL88" s="43">
        <f>AK88</f>
        <v>-500</v>
      </c>
      <c r="AM88" s="43">
        <f t="shared" ref="AM88:AP88" si="14">AL88</f>
        <v>-500</v>
      </c>
      <c r="AN88" s="43">
        <f t="shared" si="14"/>
        <v>-500</v>
      </c>
      <c r="AO88" s="43">
        <f t="shared" si="14"/>
        <v>-500</v>
      </c>
      <c r="AP88" s="43">
        <f t="shared" si="14"/>
        <v>-500</v>
      </c>
      <c r="AQ88" s="43">
        <f t="shared" ref="AQ88:AR88" si="15">AP88</f>
        <v>-500</v>
      </c>
      <c r="AR88" s="43">
        <f t="shared" si="15"/>
        <v>-500</v>
      </c>
      <c r="AS88" s="43"/>
      <c r="AT88" s="43"/>
      <c r="AU88" s="43">
        <f>AK88</f>
        <v>-500</v>
      </c>
      <c r="AV88" s="43">
        <f t="shared" ref="AV88:AW89" si="16">AL88</f>
        <v>-500</v>
      </c>
      <c r="AW88" s="43">
        <f t="shared" si="16"/>
        <v>-500</v>
      </c>
      <c r="AX88" s="43"/>
      <c r="AY88" s="43"/>
      <c r="AZ88" s="43"/>
      <c r="BA88" s="43"/>
      <c r="BB88" s="43"/>
      <c r="BC88" s="43"/>
      <c r="BD88" s="43"/>
    </row>
    <row r="89" spans="1:56" x14ac:dyDescent="0.3">
      <c r="A89" s="174"/>
      <c r="B89" s="4" t="s">
        <v>215</v>
      </c>
      <c r="D89" s="4" t="s">
        <v>89</v>
      </c>
      <c r="E89" s="43"/>
      <c r="F89" s="43"/>
      <c r="G89" s="43">
        <f>G88*45</f>
        <v>-22500</v>
      </c>
      <c r="H89" s="43"/>
      <c r="I89" s="43"/>
      <c r="J89" s="43"/>
      <c r="K89" s="43"/>
      <c r="L89" s="43"/>
      <c r="M89" s="43"/>
      <c r="N89" s="43"/>
      <c r="O89" s="37"/>
      <c r="P89" s="37"/>
      <c r="Q89" s="43">
        <f>Q88*45</f>
        <v>-22500</v>
      </c>
      <c r="R89" s="43">
        <f>Q89</f>
        <v>-22500</v>
      </c>
      <c r="S89" s="43">
        <f>Q89</f>
        <v>-22500</v>
      </c>
      <c r="T89" s="43">
        <f>R89</f>
        <v>-22500</v>
      </c>
      <c r="U89" s="43"/>
      <c r="V89" s="43"/>
      <c r="W89" s="43"/>
      <c r="X89" s="43"/>
      <c r="Y89" s="43"/>
      <c r="Z89" s="43"/>
      <c r="AA89" s="43">
        <f>Q89</f>
        <v>-22500</v>
      </c>
      <c r="AB89" s="43">
        <f>AA89</f>
        <v>-22500</v>
      </c>
      <c r="AC89" s="43">
        <f t="shared" ref="AC89:AD89" si="17">AB89</f>
        <v>-22500</v>
      </c>
      <c r="AD89" s="43">
        <f t="shared" si="17"/>
        <v>-22500</v>
      </c>
      <c r="AE89" s="43">
        <f>AC89</f>
        <v>-22500</v>
      </c>
      <c r="AF89" s="43">
        <f>AD89</f>
        <v>-22500</v>
      </c>
      <c r="AG89" s="43"/>
      <c r="AH89" s="43"/>
      <c r="AI89" s="43"/>
      <c r="AJ89" s="43"/>
      <c r="AK89" s="43">
        <f>AA89</f>
        <v>-22500</v>
      </c>
      <c r="AL89" s="43">
        <f>AK89</f>
        <v>-22500</v>
      </c>
      <c r="AM89" s="43">
        <f t="shared" ref="AM89:AP89" si="18">AL89</f>
        <v>-22500</v>
      </c>
      <c r="AN89" s="43">
        <f t="shared" si="18"/>
        <v>-22500</v>
      </c>
      <c r="AO89" s="43">
        <f t="shared" si="18"/>
        <v>-22500</v>
      </c>
      <c r="AP89" s="43">
        <f t="shared" si="18"/>
        <v>-22500</v>
      </c>
      <c r="AQ89" s="43">
        <f t="shared" ref="AQ89:AR89" si="19">AP89</f>
        <v>-22500</v>
      </c>
      <c r="AR89" s="43">
        <f t="shared" si="19"/>
        <v>-22500</v>
      </c>
      <c r="AS89" s="43"/>
      <c r="AT89" s="43"/>
      <c r="AU89" s="43">
        <f>AK89</f>
        <v>-22500</v>
      </c>
      <c r="AV89" s="43">
        <f t="shared" si="16"/>
        <v>-22500</v>
      </c>
      <c r="AW89" s="43">
        <f t="shared" si="16"/>
        <v>-22500</v>
      </c>
      <c r="AX89" s="43"/>
      <c r="AY89" s="43"/>
      <c r="AZ89" s="43"/>
      <c r="BA89" s="43"/>
      <c r="BB89" s="43"/>
      <c r="BC89" s="43"/>
      <c r="BD89" s="43"/>
    </row>
    <row r="90" spans="1:56" ht="16.5" x14ac:dyDescent="0.3">
      <c r="A90" s="174"/>
      <c r="B90" s="4" t="s">
        <v>331</v>
      </c>
      <c r="D90" s="4" t="s">
        <v>90</v>
      </c>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row>
    <row r="91" spans="1:56" ht="16.5" x14ac:dyDescent="0.3">
      <c r="A91" s="174"/>
      <c r="B91" s="4" t="s">
        <v>332</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x14ac:dyDescent="0.3">
      <c r="A92" s="174"/>
      <c r="B92" s="4" t="s">
        <v>333</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x14ac:dyDescent="0.3">
      <c r="A93" s="174"/>
      <c r="B93" s="4" t="s">
        <v>216</v>
      </c>
      <c r="D93" s="4" t="s">
        <v>91</v>
      </c>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9"/>
      <c r="AQ93" s="69"/>
      <c r="AR93" s="69"/>
      <c r="AS93" s="69"/>
      <c r="AT93" s="69"/>
      <c r="AU93" s="69"/>
      <c r="AV93" s="69"/>
      <c r="AW93" s="69"/>
      <c r="AX93" s="69"/>
      <c r="AY93" s="69"/>
      <c r="AZ93" s="69"/>
      <c r="BA93" s="69"/>
      <c r="BB93" s="69"/>
      <c r="BC93" s="69"/>
      <c r="BD93" s="69"/>
    </row>
    <row r="94" spans="1:56" x14ac:dyDescent="0.3">
      <c r="C94" s="36"/>
    </row>
    <row r="95" spans="1:56" ht="16.5" x14ac:dyDescent="0.3">
      <c r="A95" s="86"/>
      <c r="C95" s="36"/>
    </row>
    <row r="96" spans="1:56" ht="16.5" x14ac:dyDescent="0.3">
      <c r="A96" s="86">
        <v>1</v>
      </c>
      <c r="B96" s="4" t="s">
        <v>334</v>
      </c>
    </row>
    <row r="97" spans="1:3" x14ac:dyDescent="0.3">
      <c r="B97" s="70" t="s">
        <v>155</v>
      </c>
    </row>
    <row r="98" spans="1:3" x14ac:dyDescent="0.3">
      <c r="B98" s="4" t="s">
        <v>318</v>
      </c>
    </row>
    <row r="99" spans="1:3" x14ac:dyDescent="0.3">
      <c r="B99" s="4" t="s">
        <v>336</v>
      </c>
    </row>
    <row r="100" spans="1:3" ht="16.5" x14ac:dyDescent="0.3">
      <c r="A100" s="86">
        <v>2</v>
      </c>
      <c r="B100" s="70" t="s">
        <v>154</v>
      </c>
    </row>
    <row r="105" spans="1:3" x14ac:dyDescent="0.3">
      <c r="C105" s="36"/>
    </row>
    <row r="170" spans="2:2" x14ac:dyDescent="0.3">
      <c r="B170" s="4" t="s">
        <v>198</v>
      </c>
    </row>
    <row r="171" spans="2:2" x14ac:dyDescent="0.3">
      <c r="B171" s="4" t="s">
        <v>197</v>
      </c>
    </row>
    <row r="172" spans="2:2" x14ac:dyDescent="0.3">
      <c r="B172" s="4" t="s">
        <v>319</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3.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4.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Props1.xml><?xml version="1.0" encoding="utf-8"?>
<ds:datastoreItem xmlns:ds="http://schemas.openxmlformats.org/officeDocument/2006/customXml" ds:itemID="{7C58A75D-656D-45CC-B1DE-AB2438CDD421}">
  <ds:schemaRefs>
    <ds:schemaRef ds:uri="http://schemas.microsoft.com/sharepoint/v3/contenttype/forms"/>
  </ds:schemaRefs>
</ds:datastoreItem>
</file>

<file path=customXml/itemProps2.xml><?xml version="1.0" encoding="utf-8"?>
<ds:datastoreItem xmlns:ds="http://schemas.openxmlformats.org/officeDocument/2006/customXml" ds:itemID="{215976EE-BC0E-49E4-8A34-08E2478D0010}">
  <ds:schemaRefs>
    <ds:schemaRef ds:uri="office.server.policy"/>
  </ds:schemaRefs>
</ds:datastoreItem>
</file>

<file path=customXml/itemProps3.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4.xml><?xml version="1.0" encoding="utf-8"?>
<ds:datastoreItem xmlns:ds="http://schemas.openxmlformats.org/officeDocument/2006/customXml" ds:itemID="{D59107C5-B401-4A16-BB12-3D243B9D13F0}">
  <ds:schemaRefs>
    <ds:schemaRef ds:uri="eecedeb9-13b3-4e62-b003-046c92e1668a"/>
    <ds:schemaRef ds:uri="http://purl.org/dc/dcmitype/"/>
    <ds:schemaRef ds:uri="http://schemas.microsoft.com/sharepoint/v3/fields"/>
    <ds:schemaRef ds:uri="http://purl.org/dc/elements/1.1/"/>
    <ds:schemaRef ds:uri="efb98dbe-6680-48eb-ac67-85b3a61e7855"/>
    <ds:schemaRef ds:uri="http://purl.org/dc/terms/"/>
    <ds:schemaRef ds:uri="http://schemas.openxmlformats.org/package/2006/metadata/core-properties"/>
    <ds:schemaRef ds:uri="http://schemas.microsoft.com/office/2006/documentManagement/types"/>
    <ds:schemaRef ds:uri="http://www.w3.org/XML/1998/namespace"/>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version control</vt:lpstr>
      <vt:lpstr>Guidance</vt:lpstr>
      <vt:lpstr>Option summary</vt:lpstr>
      <vt:lpstr>Fixed data</vt:lpstr>
      <vt:lpstr>Baseline scenario</vt:lpstr>
      <vt:lpstr>Workings baseline</vt:lpstr>
      <vt:lpstr>Option 1</vt:lpstr>
      <vt:lpstr>Workings 1</vt:lpstr>
      <vt:lpstr>Option 2</vt:lpstr>
      <vt:lpstr>Workings 2</vt: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Crascall, Ruth L.</cp:lastModifiedBy>
  <cp:lastPrinted>2013-03-27T15:33:01Z</cp:lastPrinted>
  <dcterms:created xsi:type="dcterms:W3CDTF">2012-02-15T20:11:21Z</dcterms:created>
  <dcterms:modified xsi:type="dcterms:W3CDTF">2013-06-22T12:43:43Z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